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G:\Shared drives\PIN\Flashes\Flash 48 Serious Injuries\"/>
    </mc:Choice>
  </mc:AlternateContent>
  <xr:revisionPtr revIDLastSave="0" documentId="13_ncr:1_{E59226BB-118B-41A5-B5D5-556A1F409E10}" xr6:coauthVersionLast="47" xr6:coauthVersionMax="47" xr10:uidLastSave="{00000000-0000-0000-0000-000000000000}"/>
  <bookViews>
    <workbookView xWindow="28680" yWindow="-120" windowWidth="29040" windowHeight="17520" firstSheet="1" activeTab="9" xr2:uid="{00000000-000D-0000-FFFF-FFFF00000000}"/>
  </bookViews>
  <sheets>
    <sheet name="ISO Codes " sheetId="12" r:id="rId1"/>
    <sheet name="Definition" sheetId="13" r:id="rId2"/>
    <sheet name="Progress MAIS 3+ " sheetId="14" r:id="rId3"/>
    <sheet name="Table 1" sheetId="5" r:id="rId4"/>
    <sheet name="Table 2" sheetId="2" r:id="rId5"/>
    <sheet name="Table 3" sheetId="3" r:id="rId6"/>
    <sheet name="Table 4" sheetId="4" r:id="rId7"/>
    <sheet name="Table 5" sheetId="8" r:id="rId8"/>
    <sheet name="Table 6" sheetId="7" r:id="rId9"/>
    <sheet name="Table 7" sheetId="6" r:id="rId10"/>
  </sheets>
  <externalReferences>
    <externalReference r:id="rId11"/>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6" i="4" l="1"/>
  <c r="X34" i="4"/>
  <c r="X33" i="4"/>
  <c r="X32" i="4"/>
  <c r="X31" i="4"/>
  <c r="X30" i="4"/>
  <c r="X29" i="4"/>
  <c r="X28" i="4"/>
  <c r="X27" i="4"/>
  <c r="X26" i="4"/>
  <c r="X25" i="4"/>
  <c r="X24" i="4"/>
  <c r="X23" i="4"/>
  <c r="X22" i="4"/>
  <c r="X21" i="4"/>
  <c r="X20" i="4"/>
  <c r="X19" i="4"/>
  <c r="X18" i="4"/>
  <c r="X17" i="4"/>
  <c r="X16" i="4"/>
  <c r="X15" i="4"/>
  <c r="X14" i="4"/>
  <c r="X13" i="4"/>
  <c r="X12" i="4"/>
  <c r="X11" i="4"/>
  <c r="X10" i="4"/>
  <c r="X9" i="4"/>
  <c r="X8" i="4"/>
  <c r="X7" i="4"/>
  <c r="X6" i="4"/>
  <c r="X5" i="4"/>
  <c r="E27" i="6" l="1"/>
  <c r="E34" i="6"/>
  <c r="C38" i="4"/>
  <c r="D38" i="4"/>
  <c r="E38" i="4"/>
  <c r="F38" i="4"/>
  <c r="G38" i="4"/>
  <c r="H38" i="4"/>
  <c r="I38" i="4"/>
  <c r="J38" i="4"/>
  <c r="K38" i="4"/>
  <c r="L38" i="4"/>
  <c r="B38" i="4"/>
  <c r="E20" i="6" l="1"/>
  <c r="E32" i="6"/>
  <c r="AG12" i="8"/>
  <c r="AF12" i="8"/>
  <c r="AE12" i="8"/>
  <c r="AD12" i="8"/>
  <c r="AC12" i="8"/>
  <c r="AB12" i="8"/>
  <c r="AA12" i="8"/>
  <c r="Z12" i="8"/>
  <c r="Y12" i="8"/>
  <c r="X12" i="8"/>
  <c r="W12" i="8"/>
  <c r="V12" i="8"/>
  <c r="U12" i="8"/>
  <c r="T12" i="8"/>
  <c r="S12" i="8"/>
  <c r="R12" i="8"/>
  <c r="Q12" i="8"/>
  <c r="P12" i="8"/>
  <c r="O12" i="8"/>
  <c r="N12" i="8"/>
  <c r="M12" i="8"/>
  <c r="L12" i="8"/>
  <c r="K12" i="8"/>
  <c r="J12" i="8"/>
  <c r="I12" i="8"/>
  <c r="H12" i="8"/>
  <c r="G12" i="8"/>
  <c r="F12" i="8"/>
  <c r="E12" i="8"/>
  <c r="D12" i="8"/>
  <c r="C12" i="8"/>
  <c r="B12" i="8"/>
  <c r="B39" i="7"/>
  <c r="BD112" i="8" l="1"/>
  <c r="BD111" i="8"/>
  <c r="BD110" i="8"/>
  <c r="BD109" i="8"/>
  <c r="BD108" i="8"/>
  <c r="BD107" i="8"/>
  <c r="BD106" i="8"/>
  <c r="BD105" i="8"/>
  <c r="BD104" i="8"/>
  <c r="BD103" i="8"/>
  <c r="BD102" i="8"/>
  <c r="BD101" i="8"/>
  <c r="BD100" i="8"/>
  <c r="BD99" i="8"/>
  <c r="BD98" i="8"/>
  <c r="BD97" i="8"/>
  <c r="BD96" i="8"/>
  <c r="BD95" i="8"/>
  <c r="BD94" i="8"/>
  <c r="BD93" i="8"/>
  <c r="BD92" i="8"/>
  <c r="BD91" i="8"/>
  <c r="BD90" i="8"/>
  <c r="BD89" i="8"/>
  <c r="BD88" i="8"/>
  <c r="BD87" i="8"/>
  <c r="BD86" i="8"/>
  <c r="BD85" i="8"/>
  <c r="BD84" i="8"/>
  <c r="AG38" i="8"/>
  <c r="AF38" i="8"/>
  <c r="AE38" i="8"/>
  <c r="AD38" i="8"/>
  <c r="AC38" i="8"/>
  <c r="AB38" i="8"/>
  <c r="AA38" i="8"/>
  <c r="Z38" i="8"/>
  <c r="Y38" i="8"/>
  <c r="X38" i="8"/>
  <c r="W38" i="8"/>
  <c r="V38" i="8"/>
  <c r="U38" i="8"/>
  <c r="T38" i="8"/>
  <c r="S38" i="8"/>
  <c r="R38" i="8"/>
  <c r="Q38" i="8"/>
  <c r="P38" i="8"/>
  <c r="O38" i="8"/>
  <c r="N38" i="8"/>
  <c r="M38" i="8"/>
  <c r="L38" i="8"/>
  <c r="K38" i="8"/>
  <c r="J38" i="8"/>
  <c r="I38" i="8"/>
  <c r="H38" i="8"/>
  <c r="G38" i="8"/>
  <c r="F38" i="8"/>
  <c r="E38" i="8"/>
  <c r="D38" i="8"/>
  <c r="C38" i="8"/>
  <c r="B38" i="8"/>
  <c r="AG36" i="8"/>
  <c r="AF36" i="8"/>
  <c r="AE36" i="8"/>
  <c r="AD36" i="8"/>
  <c r="AC36" i="8"/>
  <c r="AB36" i="8"/>
  <c r="AA36" i="8"/>
  <c r="Z36" i="8"/>
  <c r="Y36" i="8"/>
  <c r="X36" i="8"/>
  <c r="W36" i="8"/>
  <c r="V36" i="8"/>
  <c r="U36" i="8"/>
  <c r="T36" i="8"/>
  <c r="S36" i="8"/>
  <c r="R36" i="8"/>
  <c r="Q36" i="8"/>
  <c r="P36" i="8"/>
  <c r="O36" i="8"/>
  <c r="N36" i="8"/>
  <c r="M36" i="8"/>
  <c r="L36" i="8"/>
  <c r="K36" i="8"/>
  <c r="J36" i="8"/>
  <c r="I36" i="8"/>
  <c r="H36" i="8"/>
  <c r="G36" i="8"/>
  <c r="F36" i="8"/>
  <c r="E36" i="8"/>
  <c r="D36" i="8"/>
  <c r="C36" i="8"/>
  <c r="B36" i="8"/>
  <c r="AG35" i="8"/>
  <c r="AF35" i="8"/>
  <c r="AE35" i="8"/>
  <c r="AD35" i="8"/>
  <c r="AC35" i="8"/>
  <c r="AB35" i="8"/>
  <c r="AA35" i="8"/>
  <c r="Z35" i="8"/>
  <c r="Y35" i="8"/>
  <c r="X35" i="8"/>
  <c r="W35" i="8"/>
  <c r="V35" i="8"/>
  <c r="U35" i="8"/>
  <c r="T35" i="8"/>
  <c r="S35" i="8"/>
  <c r="R35" i="8"/>
  <c r="Q35" i="8"/>
  <c r="P35" i="8"/>
  <c r="O35" i="8"/>
  <c r="N35" i="8"/>
  <c r="M35" i="8"/>
  <c r="L35" i="8"/>
  <c r="K35" i="8"/>
  <c r="J35" i="8"/>
  <c r="I35" i="8"/>
  <c r="H35" i="8"/>
  <c r="G35" i="8"/>
  <c r="F35" i="8"/>
  <c r="E35" i="8"/>
  <c r="D35" i="8"/>
  <c r="C35" i="8"/>
  <c r="B35" i="8"/>
  <c r="AG34" i="8"/>
  <c r="AF34" i="8"/>
  <c r="AE34" i="8"/>
  <c r="AD34" i="8"/>
  <c r="AC34" i="8"/>
  <c r="AB34" i="8"/>
  <c r="AA34" i="8"/>
  <c r="Z34" i="8"/>
  <c r="Y34" i="8"/>
  <c r="X34" i="8"/>
  <c r="W34" i="8"/>
  <c r="V34" i="8"/>
  <c r="U34" i="8"/>
  <c r="T34" i="8"/>
  <c r="S34" i="8"/>
  <c r="R34" i="8"/>
  <c r="Q34" i="8"/>
  <c r="P34" i="8"/>
  <c r="O34" i="8"/>
  <c r="N34" i="8"/>
  <c r="M34" i="8"/>
  <c r="L34" i="8"/>
  <c r="K34" i="8"/>
  <c r="J34" i="8"/>
  <c r="I34" i="8"/>
  <c r="H34" i="8"/>
  <c r="G34" i="8"/>
  <c r="F34" i="8"/>
  <c r="E34" i="8"/>
  <c r="D34" i="8"/>
  <c r="C34" i="8"/>
  <c r="B34" i="8"/>
  <c r="AG33" i="8"/>
  <c r="AF33" i="8"/>
  <c r="AE33" i="8"/>
  <c r="AD33" i="8"/>
  <c r="AC33" i="8"/>
  <c r="AB33" i="8"/>
  <c r="AA33" i="8"/>
  <c r="Z33" i="8"/>
  <c r="Y33" i="8"/>
  <c r="X33" i="8"/>
  <c r="W33" i="8"/>
  <c r="V33" i="8"/>
  <c r="U33" i="8"/>
  <c r="T33" i="8"/>
  <c r="S33" i="8"/>
  <c r="R33" i="8"/>
  <c r="Q33" i="8"/>
  <c r="P33" i="8"/>
  <c r="O33" i="8"/>
  <c r="N33" i="8"/>
  <c r="M33" i="8"/>
  <c r="L33" i="8"/>
  <c r="K33" i="8"/>
  <c r="J33" i="8"/>
  <c r="I33" i="8"/>
  <c r="H33" i="8"/>
  <c r="G33" i="8"/>
  <c r="F33" i="8"/>
  <c r="E33" i="8"/>
  <c r="D33" i="8"/>
  <c r="C33" i="8"/>
  <c r="B33" i="8"/>
  <c r="AG32" i="8"/>
  <c r="AF32" i="8"/>
  <c r="AE32" i="8"/>
  <c r="AD32" i="8"/>
  <c r="AC32" i="8"/>
  <c r="AB32" i="8"/>
  <c r="AA32" i="8"/>
  <c r="Z32" i="8"/>
  <c r="Y32" i="8"/>
  <c r="X32" i="8"/>
  <c r="W32" i="8"/>
  <c r="V32" i="8"/>
  <c r="U32" i="8"/>
  <c r="T32" i="8"/>
  <c r="S32" i="8"/>
  <c r="R32" i="8"/>
  <c r="Q32" i="8"/>
  <c r="P32" i="8"/>
  <c r="O32" i="8"/>
  <c r="N32" i="8"/>
  <c r="M32" i="8"/>
  <c r="L32" i="8"/>
  <c r="K32" i="8"/>
  <c r="J32" i="8"/>
  <c r="I32" i="8"/>
  <c r="H32" i="8"/>
  <c r="G32" i="8"/>
  <c r="F32" i="8"/>
  <c r="E32" i="8"/>
  <c r="D32" i="8"/>
  <c r="C32" i="8"/>
  <c r="B32" i="8"/>
  <c r="AG31" i="8"/>
  <c r="AF31" i="8"/>
  <c r="AE31" i="8"/>
  <c r="AD31" i="8"/>
  <c r="AC31" i="8"/>
  <c r="AB31" i="8"/>
  <c r="AA31" i="8"/>
  <c r="Z31" i="8"/>
  <c r="Y31" i="8"/>
  <c r="X31" i="8"/>
  <c r="W31" i="8"/>
  <c r="V31" i="8"/>
  <c r="U31" i="8"/>
  <c r="T31" i="8"/>
  <c r="S31" i="8"/>
  <c r="R31" i="8"/>
  <c r="Q31" i="8"/>
  <c r="P31" i="8"/>
  <c r="O31" i="8"/>
  <c r="N31" i="8"/>
  <c r="M31" i="8"/>
  <c r="L31" i="8"/>
  <c r="K31" i="8"/>
  <c r="J31" i="8"/>
  <c r="I31" i="8"/>
  <c r="H31" i="8"/>
  <c r="G31" i="8"/>
  <c r="F31" i="8"/>
  <c r="E31" i="8"/>
  <c r="D31" i="8"/>
  <c r="C31" i="8"/>
  <c r="B31" i="8"/>
  <c r="AG30" i="8"/>
  <c r="AF30" i="8"/>
  <c r="AE30" i="8"/>
  <c r="AD30" i="8"/>
  <c r="AC30" i="8"/>
  <c r="AB30" i="8"/>
  <c r="AA30" i="8"/>
  <c r="Z30" i="8"/>
  <c r="Y30" i="8"/>
  <c r="X30" i="8"/>
  <c r="W30" i="8"/>
  <c r="V30" i="8"/>
  <c r="U30" i="8"/>
  <c r="T30" i="8"/>
  <c r="S30" i="8"/>
  <c r="R30" i="8"/>
  <c r="Q30" i="8"/>
  <c r="P30" i="8"/>
  <c r="O30" i="8"/>
  <c r="N30" i="8"/>
  <c r="M30" i="8"/>
  <c r="L30" i="8"/>
  <c r="K30" i="8"/>
  <c r="J30" i="8"/>
  <c r="I30" i="8"/>
  <c r="H30" i="8"/>
  <c r="G30" i="8"/>
  <c r="F30" i="8"/>
  <c r="E30" i="8"/>
  <c r="D30" i="8"/>
  <c r="C30" i="8"/>
  <c r="B30" i="8"/>
  <c r="AG29" i="8"/>
  <c r="AF29" i="8"/>
  <c r="AE29" i="8"/>
  <c r="AD29" i="8"/>
  <c r="AC29" i="8"/>
  <c r="AB29" i="8"/>
  <c r="AA29" i="8"/>
  <c r="Z29" i="8"/>
  <c r="Y29" i="8"/>
  <c r="X29" i="8"/>
  <c r="W29" i="8"/>
  <c r="V29" i="8"/>
  <c r="U29" i="8"/>
  <c r="T29" i="8"/>
  <c r="S29" i="8"/>
  <c r="R29" i="8"/>
  <c r="Q29" i="8"/>
  <c r="P29" i="8"/>
  <c r="O29" i="8"/>
  <c r="N29" i="8"/>
  <c r="M29" i="8"/>
  <c r="L29" i="8"/>
  <c r="K29" i="8"/>
  <c r="J29" i="8"/>
  <c r="I29" i="8"/>
  <c r="H29" i="8"/>
  <c r="G29" i="8"/>
  <c r="F29" i="8"/>
  <c r="E29" i="8"/>
  <c r="D29" i="8"/>
  <c r="C29" i="8"/>
  <c r="B29" i="8"/>
  <c r="AG28" i="8"/>
  <c r="AF28" i="8"/>
  <c r="AE28" i="8"/>
  <c r="AD28" i="8"/>
  <c r="AC28" i="8"/>
  <c r="AB28" i="8"/>
  <c r="AA28" i="8"/>
  <c r="Z28" i="8"/>
  <c r="Y28" i="8"/>
  <c r="X28" i="8"/>
  <c r="W28" i="8"/>
  <c r="V28" i="8"/>
  <c r="U28" i="8"/>
  <c r="T28" i="8"/>
  <c r="S28" i="8"/>
  <c r="R28" i="8"/>
  <c r="Q28" i="8"/>
  <c r="P28" i="8"/>
  <c r="O28" i="8"/>
  <c r="N28" i="8"/>
  <c r="M28" i="8"/>
  <c r="L28" i="8"/>
  <c r="K28" i="8"/>
  <c r="J28" i="8"/>
  <c r="I28" i="8"/>
  <c r="H28" i="8"/>
  <c r="G28" i="8"/>
  <c r="F28" i="8"/>
  <c r="E28" i="8"/>
  <c r="D28" i="8"/>
  <c r="C28" i="8"/>
  <c r="B28" i="8"/>
  <c r="AG27" i="8"/>
  <c r="AF27" i="8"/>
  <c r="AE27" i="8"/>
  <c r="AD27" i="8"/>
  <c r="AC27" i="8"/>
  <c r="AB27" i="8"/>
  <c r="AA27" i="8"/>
  <c r="Z27" i="8"/>
  <c r="Y27" i="8"/>
  <c r="X27" i="8"/>
  <c r="W27" i="8"/>
  <c r="V27" i="8"/>
  <c r="U27" i="8"/>
  <c r="T27" i="8"/>
  <c r="S27" i="8"/>
  <c r="R27" i="8"/>
  <c r="Q27" i="8"/>
  <c r="P27" i="8"/>
  <c r="O27" i="8"/>
  <c r="N27" i="8"/>
  <c r="M27" i="8"/>
  <c r="L27" i="8"/>
  <c r="K27" i="8"/>
  <c r="J27" i="8"/>
  <c r="I27" i="8"/>
  <c r="H27" i="8"/>
  <c r="G27" i="8"/>
  <c r="F27" i="8"/>
  <c r="E27" i="8"/>
  <c r="D27" i="8"/>
  <c r="C27" i="8"/>
  <c r="B27" i="8"/>
  <c r="AG26" i="8"/>
  <c r="AF26" i="8"/>
  <c r="AE26" i="8"/>
  <c r="AD26" i="8"/>
  <c r="AC26" i="8"/>
  <c r="AB26" i="8"/>
  <c r="AA26" i="8"/>
  <c r="Z26" i="8"/>
  <c r="Y26" i="8"/>
  <c r="X26" i="8"/>
  <c r="W26" i="8"/>
  <c r="V26" i="8"/>
  <c r="U26" i="8"/>
  <c r="T26" i="8"/>
  <c r="S26" i="8"/>
  <c r="R26" i="8"/>
  <c r="Q26" i="8"/>
  <c r="P26" i="8"/>
  <c r="O26" i="8"/>
  <c r="N26" i="8"/>
  <c r="M26" i="8"/>
  <c r="L26" i="8"/>
  <c r="K26" i="8"/>
  <c r="J26" i="8"/>
  <c r="I26" i="8"/>
  <c r="H26" i="8"/>
  <c r="G26" i="8"/>
  <c r="F26" i="8"/>
  <c r="E26" i="8"/>
  <c r="D26" i="8"/>
  <c r="C26" i="8"/>
  <c r="B26" i="8"/>
  <c r="AG25" i="8"/>
  <c r="AF25" i="8"/>
  <c r="AE25" i="8"/>
  <c r="AD25" i="8"/>
  <c r="AC25" i="8"/>
  <c r="AB25" i="8"/>
  <c r="AA25" i="8"/>
  <c r="Z25" i="8"/>
  <c r="Y25" i="8"/>
  <c r="X25" i="8"/>
  <c r="W25" i="8"/>
  <c r="V25" i="8"/>
  <c r="U25" i="8"/>
  <c r="T25" i="8"/>
  <c r="S25" i="8"/>
  <c r="R25" i="8"/>
  <c r="Q25" i="8"/>
  <c r="P25" i="8"/>
  <c r="O25" i="8"/>
  <c r="N25" i="8"/>
  <c r="M25" i="8"/>
  <c r="L25" i="8"/>
  <c r="K25" i="8"/>
  <c r="J25" i="8"/>
  <c r="I25" i="8"/>
  <c r="H25" i="8"/>
  <c r="G25" i="8"/>
  <c r="F25" i="8"/>
  <c r="E25" i="8"/>
  <c r="D25" i="8"/>
  <c r="C25" i="8"/>
  <c r="B25" i="8"/>
  <c r="AG24" i="8"/>
  <c r="AF24" i="8"/>
  <c r="AE24" i="8"/>
  <c r="AD24" i="8"/>
  <c r="AC24" i="8"/>
  <c r="AB24" i="8"/>
  <c r="AA24" i="8"/>
  <c r="Z24" i="8"/>
  <c r="Y24" i="8"/>
  <c r="X24" i="8"/>
  <c r="W24" i="8"/>
  <c r="V24" i="8"/>
  <c r="U24" i="8"/>
  <c r="T24" i="8"/>
  <c r="S24" i="8"/>
  <c r="R24" i="8"/>
  <c r="Q24" i="8"/>
  <c r="P24" i="8"/>
  <c r="O24" i="8"/>
  <c r="N24" i="8"/>
  <c r="M24" i="8"/>
  <c r="L24" i="8"/>
  <c r="K24" i="8"/>
  <c r="J24" i="8"/>
  <c r="I24" i="8"/>
  <c r="H24" i="8"/>
  <c r="G24" i="8"/>
  <c r="F24" i="8"/>
  <c r="E24" i="8"/>
  <c r="D24" i="8"/>
  <c r="C24" i="8"/>
  <c r="B24" i="8"/>
  <c r="AG23" i="8"/>
  <c r="AF23" i="8"/>
  <c r="AE23" i="8"/>
  <c r="AD23" i="8"/>
  <c r="AC23" i="8"/>
  <c r="AB23" i="8"/>
  <c r="AA23" i="8"/>
  <c r="Z23" i="8"/>
  <c r="Y23" i="8"/>
  <c r="X23" i="8"/>
  <c r="W23" i="8"/>
  <c r="V23" i="8"/>
  <c r="U23" i="8"/>
  <c r="T23" i="8"/>
  <c r="S23" i="8"/>
  <c r="R23" i="8"/>
  <c r="Q23" i="8"/>
  <c r="P23" i="8"/>
  <c r="O23" i="8"/>
  <c r="N23" i="8"/>
  <c r="M23" i="8"/>
  <c r="L23" i="8"/>
  <c r="K23" i="8"/>
  <c r="J23" i="8"/>
  <c r="I23" i="8"/>
  <c r="H23" i="8"/>
  <c r="G23" i="8"/>
  <c r="F23" i="8"/>
  <c r="E23" i="8"/>
  <c r="D23" i="8"/>
  <c r="C23" i="8"/>
  <c r="B23" i="8"/>
  <c r="AG22" i="8"/>
  <c r="AF22" i="8"/>
  <c r="AE22" i="8"/>
  <c r="AD22" i="8"/>
  <c r="AC22" i="8"/>
  <c r="AB22" i="8"/>
  <c r="AA22" i="8"/>
  <c r="Z22" i="8"/>
  <c r="Y22" i="8"/>
  <c r="X22" i="8"/>
  <c r="W22" i="8"/>
  <c r="V22" i="8"/>
  <c r="U22" i="8"/>
  <c r="T22" i="8"/>
  <c r="S22" i="8"/>
  <c r="R22" i="8"/>
  <c r="Q22" i="8"/>
  <c r="P22" i="8"/>
  <c r="O22" i="8"/>
  <c r="N22" i="8"/>
  <c r="M22" i="8"/>
  <c r="L22" i="8"/>
  <c r="K22" i="8"/>
  <c r="J22" i="8"/>
  <c r="I22" i="8"/>
  <c r="H22" i="8"/>
  <c r="G22" i="8"/>
  <c r="F22" i="8"/>
  <c r="E22" i="8"/>
  <c r="D22" i="8"/>
  <c r="C22" i="8"/>
  <c r="B22" i="8"/>
  <c r="AG21" i="8"/>
  <c r="AF21" i="8"/>
  <c r="AE21" i="8"/>
  <c r="AD21" i="8"/>
  <c r="AC21" i="8"/>
  <c r="AB21" i="8"/>
  <c r="AA21" i="8"/>
  <c r="Z21" i="8"/>
  <c r="Y21" i="8"/>
  <c r="X21" i="8"/>
  <c r="W21" i="8"/>
  <c r="V21" i="8"/>
  <c r="U21" i="8"/>
  <c r="T21" i="8"/>
  <c r="S21" i="8"/>
  <c r="R21" i="8"/>
  <c r="Q21" i="8"/>
  <c r="P21" i="8"/>
  <c r="O21" i="8"/>
  <c r="N21" i="8"/>
  <c r="M21" i="8"/>
  <c r="L21" i="8"/>
  <c r="K21" i="8"/>
  <c r="J21" i="8"/>
  <c r="I21" i="8"/>
  <c r="H21" i="8"/>
  <c r="G21" i="8"/>
  <c r="F21" i="8"/>
  <c r="E21" i="8"/>
  <c r="D21" i="8"/>
  <c r="C21" i="8"/>
  <c r="B21" i="8"/>
  <c r="AG20" i="8"/>
  <c r="AF20" i="8"/>
  <c r="AE20" i="8"/>
  <c r="AD20" i="8"/>
  <c r="AA20" i="8"/>
  <c r="Z20" i="8"/>
  <c r="Y20" i="8"/>
  <c r="X20" i="8"/>
  <c r="W20" i="8"/>
  <c r="V20" i="8"/>
  <c r="U20" i="8"/>
  <c r="T20" i="8"/>
  <c r="S20" i="8"/>
  <c r="R20" i="8"/>
  <c r="Q20" i="8"/>
  <c r="P20" i="8"/>
  <c r="O20" i="8"/>
  <c r="N20" i="8"/>
  <c r="M20" i="8"/>
  <c r="L20" i="8"/>
  <c r="K20" i="8"/>
  <c r="J20" i="8"/>
  <c r="I20" i="8"/>
  <c r="H20" i="8"/>
  <c r="G20" i="8"/>
  <c r="F20" i="8"/>
  <c r="E20" i="8"/>
  <c r="D20" i="8"/>
  <c r="C20" i="8"/>
  <c r="B20" i="8"/>
  <c r="AG19" i="8"/>
  <c r="AF19" i="8"/>
  <c r="AE19" i="8"/>
  <c r="AD19" i="8"/>
  <c r="AC19" i="8"/>
  <c r="AB19" i="8"/>
  <c r="AA19" i="8"/>
  <c r="Z19" i="8"/>
  <c r="Y19" i="8"/>
  <c r="X19" i="8"/>
  <c r="W19" i="8"/>
  <c r="V19" i="8"/>
  <c r="U19" i="8"/>
  <c r="T19" i="8"/>
  <c r="S19" i="8"/>
  <c r="R19" i="8"/>
  <c r="Q19" i="8"/>
  <c r="P19" i="8"/>
  <c r="O19" i="8"/>
  <c r="N19" i="8"/>
  <c r="M19" i="8"/>
  <c r="L19" i="8"/>
  <c r="K19" i="8"/>
  <c r="J19" i="8"/>
  <c r="I19" i="8"/>
  <c r="H19" i="8"/>
  <c r="G19" i="8"/>
  <c r="F19" i="8"/>
  <c r="E19" i="8"/>
  <c r="D19" i="8"/>
  <c r="C19" i="8"/>
  <c r="B19" i="8"/>
  <c r="AG18" i="8"/>
  <c r="AF18" i="8"/>
  <c r="AE18" i="8"/>
  <c r="AD18" i="8"/>
  <c r="AC18" i="8"/>
  <c r="AB18" i="8"/>
  <c r="AA18" i="8"/>
  <c r="Z18" i="8"/>
  <c r="Y18" i="8"/>
  <c r="X18" i="8"/>
  <c r="W18" i="8"/>
  <c r="V18" i="8"/>
  <c r="U18" i="8"/>
  <c r="T18" i="8"/>
  <c r="S18" i="8"/>
  <c r="R18" i="8"/>
  <c r="Q18" i="8"/>
  <c r="P18" i="8"/>
  <c r="O18" i="8"/>
  <c r="N18" i="8"/>
  <c r="M18" i="8"/>
  <c r="L18" i="8"/>
  <c r="K18" i="8"/>
  <c r="J18" i="8"/>
  <c r="I18" i="8"/>
  <c r="H18" i="8"/>
  <c r="G18" i="8"/>
  <c r="F18" i="8"/>
  <c r="E18" i="8"/>
  <c r="D18" i="8"/>
  <c r="C18" i="8"/>
  <c r="B18" i="8"/>
  <c r="AG17" i="8"/>
  <c r="AF17" i="8"/>
  <c r="AE17" i="8"/>
  <c r="AD17" i="8"/>
  <c r="AC17" i="8"/>
  <c r="AB17" i="8"/>
  <c r="AA17" i="8"/>
  <c r="Z17" i="8"/>
  <c r="Y17" i="8"/>
  <c r="X17" i="8"/>
  <c r="W17" i="8"/>
  <c r="V17" i="8"/>
  <c r="U17" i="8"/>
  <c r="T17" i="8"/>
  <c r="S17" i="8"/>
  <c r="R17" i="8"/>
  <c r="Q17" i="8"/>
  <c r="P17" i="8"/>
  <c r="O17" i="8"/>
  <c r="N17" i="8"/>
  <c r="M17" i="8"/>
  <c r="L17" i="8"/>
  <c r="K17" i="8"/>
  <c r="J17" i="8"/>
  <c r="I17" i="8"/>
  <c r="H17" i="8"/>
  <c r="G17" i="8"/>
  <c r="F17" i="8"/>
  <c r="E17" i="8"/>
  <c r="D17" i="8"/>
  <c r="C17" i="8"/>
  <c r="B17" i="8"/>
  <c r="AG16" i="8"/>
  <c r="AF16" i="8"/>
  <c r="AE16" i="8"/>
  <c r="AD16" i="8"/>
  <c r="AC16" i="8"/>
  <c r="AB16" i="8"/>
  <c r="AA16" i="8"/>
  <c r="Z16" i="8"/>
  <c r="Y16" i="8"/>
  <c r="X16" i="8"/>
  <c r="W16" i="8"/>
  <c r="V16" i="8"/>
  <c r="U16" i="8"/>
  <c r="T16" i="8"/>
  <c r="S16" i="8"/>
  <c r="R16" i="8"/>
  <c r="Q16" i="8"/>
  <c r="P16" i="8"/>
  <c r="O16" i="8"/>
  <c r="N16" i="8"/>
  <c r="M16" i="8"/>
  <c r="L16" i="8"/>
  <c r="K16" i="8"/>
  <c r="J16" i="8"/>
  <c r="I16" i="8"/>
  <c r="H16" i="8"/>
  <c r="G16" i="8"/>
  <c r="F16" i="8"/>
  <c r="E16" i="8"/>
  <c r="D16" i="8"/>
  <c r="C16" i="8"/>
  <c r="B16" i="8"/>
  <c r="AG15" i="8"/>
  <c r="AF15" i="8"/>
  <c r="AE15" i="8"/>
  <c r="AD15" i="8"/>
  <c r="AC15" i="8"/>
  <c r="AB15" i="8"/>
  <c r="AA15" i="8"/>
  <c r="Z15" i="8"/>
  <c r="Y15" i="8"/>
  <c r="X15" i="8"/>
  <c r="W15" i="8"/>
  <c r="V15" i="8"/>
  <c r="U15" i="8"/>
  <c r="T15" i="8"/>
  <c r="S15" i="8"/>
  <c r="R15" i="8"/>
  <c r="Q15" i="8"/>
  <c r="P15" i="8"/>
  <c r="O15" i="8"/>
  <c r="N15" i="8"/>
  <c r="M15" i="8"/>
  <c r="L15" i="8"/>
  <c r="K15" i="8"/>
  <c r="J15" i="8"/>
  <c r="I15" i="8"/>
  <c r="H15" i="8"/>
  <c r="G15" i="8"/>
  <c r="F15" i="8"/>
  <c r="E15" i="8"/>
  <c r="D15" i="8"/>
  <c r="C15" i="8"/>
  <c r="B15" i="8"/>
  <c r="AG14" i="8"/>
  <c r="AF14" i="8"/>
  <c r="AE14" i="8"/>
  <c r="AD14" i="8"/>
  <c r="AC14" i="8"/>
  <c r="AB14" i="8"/>
  <c r="AA14" i="8"/>
  <c r="Z14" i="8"/>
  <c r="Y14" i="8"/>
  <c r="X14" i="8"/>
  <c r="W14" i="8"/>
  <c r="V14" i="8"/>
  <c r="U14" i="8"/>
  <c r="T14" i="8"/>
  <c r="S14" i="8"/>
  <c r="R14" i="8"/>
  <c r="Q14" i="8"/>
  <c r="P14" i="8"/>
  <c r="O14" i="8"/>
  <c r="N14" i="8"/>
  <c r="M14" i="8"/>
  <c r="L14" i="8"/>
  <c r="K14" i="8"/>
  <c r="J14" i="8"/>
  <c r="I14" i="8"/>
  <c r="H14" i="8"/>
  <c r="G14" i="8"/>
  <c r="F14" i="8"/>
  <c r="E14" i="8"/>
  <c r="D14" i="8"/>
  <c r="C14" i="8"/>
  <c r="B14" i="8"/>
  <c r="AG13" i="8"/>
  <c r="AF13" i="8"/>
  <c r="AE13" i="8"/>
  <c r="AD13" i="8"/>
  <c r="AC13" i="8"/>
  <c r="AB13" i="8"/>
  <c r="AA13" i="8"/>
  <c r="Z13" i="8"/>
  <c r="Y13" i="8"/>
  <c r="X13" i="8"/>
  <c r="W13" i="8"/>
  <c r="V13" i="8"/>
  <c r="U13" i="8"/>
  <c r="T13" i="8"/>
  <c r="S13" i="8"/>
  <c r="R13" i="8"/>
  <c r="Q13" i="8"/>
  <c r="P13" i="8"/>
  <c r="O13" i="8"/>
  <c r="N13" i="8"/>
  <c r="M13" i="8"/>
  <c r="L13" i="8"/>
  <c r="K13" i="8"/>
  <c r="J13" i="8"/>
  <c r="I13" i="8"/>
  <c r="H13" i="8"/>
  <c r="G13" i="8"/>
  <c r="F13" i="8"/>
  <c r="E13" i="8"/>
  <c r="D13" i="8"/>
  <c r="C13" i="8"/>
  <c r="B13" i="8"/>
  <c r="AG11" i="8"/>
  <c r="AF11" i="8"/>
  <c r="AE11" i="8"/>
  <c r="AD11" i="8"/>
  <c r="AC11" i="8"/>
  <c r="AB11" i="8"/>
  <c r="AA11" i="8"/>
  <c r="Z11" i="8"/>
  <c r="Y11" i="8"/>
  <c r="X11" i="8"/>
  <c r="W11" i="8"/>
  <c r="V11" i="8"/>
  <c r="U11" i="8"/>
  <c r="T11" i="8"/>
  <c r="S11" i="8"/>
  <c r="R11" i="8"/>
  <c r="Q11" i="8"/>
  <c r="P11" i="8"/>
  <c r="O11" i="8"/>
  <c r="N11" i="8"/>
  <c r="M11" i="8"/>
  <c r="L11" i="8"/>
  <c r="K11" i="8"/>
  <c r="J11" i="8"/>
  <c r="I11" i="8"/>
  <c r="H11" i="8"/>
  <c r="G11" i="8"/>
  <c r="F11" i="8"/>
  <c r="E11" i="8"/>
  <c r="D11" i="8"/>
  <c r="C11" i="8"/>
  <c r="B11" i="8"/>
  <c r="AG10" i="8"/>
  <c r="AF10" i="8"/>
  <c r="AE10" i="8"/>
  <c r="AD10" i="8"/>
  <c r="AC10" i="8"/>
  <c r="AB10" i="8"/>
  <c r="AA10" i="8"/>
  <c r="Z10" i="8"/>
  <c r="Y10" i="8"/>
  <c r="X10" i="8"/>
  <c r="W10" i="8"/>
  <c r="V10" i="8"/>
  <c r="U10" i="8"/>
  <c r="T10" i="8"/>
  <c r="S10" i="8"/>
  <c r="R10" i="8"/>
  <c r="Q10" i="8"/>
  <c r="P10" i="8"/>
  <c r="O10" i="8"/>
  <c r="N10" i="8"/>
  <c r="M10" i="8"/>
  <c r="L10" i="8"/>
  <c r="K10" i="8"/>
  <c r="J10" i="8"/>
  <c r="I10" i="8"/>
  <c r="H10" i="8"/>
  <c r="G10" i="8"/>
  <c r="F10" i="8"/>
  <c r="E10" i="8"/>
  <c r="D10" i="8"/>
  <c r="C10" i="8"/>
  <c r="B10" i="8"/>
  <c r="AG9" i="8"/>
  <c r="AF9" i="8"/>
  <c r="AE9" i="8"/>
  <c r="AD9" i="8"/>
  <c r="AC9" i="8"/>
  <c r="AB9" i="8"/>
  <c r="AA9" i="8"/>
  <c r="Z9" i="8"/>
  <c r="Y9" i="8"/>
  <c r="X9" i="8"/>
  <c r="W9" i="8"/>
  <c r="V9" i="8"/>
  <c r="U9" i="8"/>
  <c r="T9" i="8"/>
  <c r="S9" i="8"/>
  <c r="R9" i="8"/>
  <c r="Q9" i="8"/>
  <c r="P9" i="8"/>
  <c r="O9" i="8"/>
  <c r="N9" i="8"/>
  <c r="M9" i="8"/>
  <c r="L9" i="8"/>
  <c r="K9" i="8"/>
  <c r="J9" i="8"/>
  <c r="I9" i="8"/>
  <c r="H9" i="8"/>
  <c r="G9" i="8"/>
  <c r="F9" i="8"/>
  <c r="E9" i="8"/>
  <c r="D9" i="8"/>
  <c r="C9" i="8"/>
  <c r="B9" i="8"/>
  <c r="AG8" i="8"/>
  <c r="AF8" i="8"/>
  <c r="AE8" i="8"/>
  <c r="AD8" i="8"/>
  <c r="AC8" i="8"/>
  <c r="AB8" i="8"/>
  <c r="AA8" i="8"/>
  <c r="Z8" i="8"/>
  <c r="Y8" i="8"/>
  <c r="X8" i="8"/>
  <c r="W8" i="8"/>
  <c r="V8" i="8"/>
  <c r="U8" i="8"/>
  <c r="T8" i="8"/>
  <c r="S8" i="8"/>
  <c r="R8" i="8"/>
  <c r="Q8" i="8"/>
  <c r="P8" i="8"/>
  <c r="O8" i="8"/>
  <c r="N8" i="8"/>
  <c r="M8" i="8"/>
  <c r="L8" i="8"/>
  <c r="K8" i="8"/>
  <c r="J8" i="8"/>
  <c r="I8" i="8"/>
  <c r="H8" i="8"/>
  <c r="G8" i="8"/>
  <c r="F8" i="8"/>
  <c r="E8" i="8"/>
  <c r="D8" i="8"/>
  <c r="C8" i="8"/>
  <c r="B8"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C7" i="8"/>
  <c r="B7" i="8"/>
  <c r="AG6" i="8"/>
  <c r="AF6" i="8"/>
  <c r="AE6" i="8"/>
  <c r="AD6" i="8"/>
  <c r="AC6" i="8"/>
  <c r="AB6" i="8"/>
  <c r="AA6" i="8"/>
  <c r="Z6" i="8"/>
  <c r="Y6" i="8"/>
  <c r="X6" i="8"/>
  <c r="W6" i="8"/>
  <c r="V6" i="8"/>
  <c r="U6" i="8"/>
  <c r="T6" i="8"/>
  <c r="S6" i="8"/>
  <c r="R6" i="8"/>
  <c r="Q6" i="8"/>
  <c r="P6" i="8"/>
  <c r="O6" i="8"/>
  <c r="N6" i="8"/>
  <c r="M6" i="8"/>
  <c r="L6" i="8"/>
  <c r="K6" i="8"/>
  <c r="J6" i="8"/>
  <c r="I6" i="8"/>
  <c r="H6" i="8"/>
  <c r="G6" i="8"/>
  <c r="F6" i="8"/>
  <c r="E6" i="8"/>
  <c r="D6" i="8"/>
  <c r="C6" i="8"/>
  <c r="B6" i="8"/>
  <c r="AG5" i="8"/>
  <c r="AF5" i="8"/>
  <c r="AE5" i="8"/>
  <c r="AD5" i="8"/>
  <c r="AC5" i="8"/>
  <c r="AB5" i="8"/>
  <c r="AA5" i="8"/>
  <c r="Z5" i="8"/>
  <c r="Y5" i="8"/>
  <c r="X5" i="8"/>
  <c r="W5" i="8"/>
  <c r="V5" i="8"/>
  <c r="U5" i="8"/>
  <c r="T5" i="8"/>
  <c r="S5" i="8"/>
  <c r="R5" i="8"/>
  <c r="Q5" i="8"/>
  <c r="P5" i="8"/>
  <c r="O5" i="8"/>
  <c r="N5" i="8"/>
  <c r="M5" i="8"/>
  <c r="L5" i="8"/>
  <c r="K5" i="8"/>
  <c r="J5" i="8"/>
  <c r="I5" i="8"/>
  <c r="H5" i="8"/>
  <c r="G5" i="8"/>
  <c r="F5" i="8"/>
  <c r="E5" i="8"/>
  <c r="D5" i="8"/>
  <c r="C5" i="8"/>
  <c r="B5" i="8"/>
  <c r="M39" i="7"/>
  <c r="L39" i="7"/>
  <c r="K39" i="7"/>
  <c r="J39" i="7"/>
  <c r="H39" i="7"/>
  <c r="G39" i="7"/>
  <c r="F39" i="7"/>
  <c r="D39" i="7"/>
  <c r="C39" i="7"/>
  <c r="K38" i="3"/>
  <c r="J38" i="3"/>
  <c r="I38" i="3"/>
  <c r="H38" i="3"/>
  <c r="G38" i="3"/>
  <c r="F38" i="3"/>
  <c r="E38" i="3"/>
  <c r="D38" i="3"/>
  <c r="C38" i="3"/>
</calcChain>
</file>

<file path=xl/sharedStrings.xml><?xml version="1.0" encoding="utf-8"?>
<sst xmlns="http://schemas.openxmlformats.org/spreadsheetml/2006/main" count="1080" uniqueCount="248">
  <si>
    <t>NO</t>
  </si>
  <si>
    <t>HU</t>
  </si>
  <si>
    <t>IE</t>
  </si>
  <si>
    <t>MT</t>
  </si>
  <si>
    <t>RO</t>
  </si>
  <si>
    <t>SE</t>
  </si>
  <si>
    <t>CH</t>
  </si>
  <si>
    <t>AT</t>
  </si>
  <si>
    <t>BE</t>
  </si>
  <si>
    <t>BG</t>
  </si>
  <si>
    <t>CY</t>
  </si>
  <si>
    <t>CZ</t>
  </si>
  <si>
    <t>DE</t>
  </si>
  <si>
    <t>DK</t>
  </si>
  <si>
    <t>EE</t>
  </si>
  <si>
    <t>ES</t>
  </si>
  <si>
    <t>FI</t>
  </si>
  <si>
    <t>FR</t>
  </si>
  <si>
    <t>EL</t>
  </si>
  <si>
    <t>HR</t>
  </si>
  <si>
    <t>IT</t>
  </si>
  <si>
    <t>LU</t>
  </si>
  <si>
    <t>LV</t>
  </si>
  <si>
    <t>LT</t>
  </si>
  <si>
    <t>NL</t>
  </si>
  <si>
    <t>PL</t>
  </si>
  <si>
    <t>PT</t>
  </si>
  <si>
    <t>SI</t>
  </si>
  <si>
    <t>SK</t>
  </si>
  <si>
    <t>UK</t>
  </si>
  <si>
    <t>GB</t>
  </si>
  <si>
    <t>IL</t>
  </si>
  <si>
    <t>RS</t>
  </si>
  <si>
    <t>2014-2022</t>
  </si>
  <si>
    <t>2013-2022</t>
  </si>
  <si>
    <t>2015-2023</t>
  </si>
  <si>
    <t>2018-2023</t>
  </si>
  <si>
    <t>FI(1)</t>
  </si>
  <si>
    <t>EU 27</t>
  </si>
  <si>
    <t>AAC deaths</t>
  </si>
  <si>
    <t>AAC SIs</t>
  </si>
  <si>
    <t>deaths - SIs</t>
  </si>
  <si>
    <t>AT MAIS3+</t>
  </si>
  <si>
    <t>BE MAIS3+</t>
  </si>
  <si>
    <t>n/a</t>
  </si>
  <si>
    <t>BG MAIS3+</t>
  </si>
  <si>
    <t>CY MAIS3+</t>
  </si>
  <si>
    <t>CZ MAIS3+</t>
  </si>
  <si>
    <t>DE MAIS3+</t>
  </si>
  <si>
    <t>DK MAIS3+</t>
  </si>
  <si>
    <t>EE MAIS3+</t>
  </si>
  <si>
    <t>ES MAIS3+</t>
  </si>
  <si>
    <t>FI MAIS3+</t>
  </si>
  <si>
    <t>EL MAIS3+</t>
  </si>
  <si>
    <t>HR MAIS3+</t>
  </si>
  <si>
    <t>HU MAIS3+</t>
  </si>
  <si>
    <t>IE MAIS3+</t>
  </si>
  <si>
    <t>IT MAIS 3+</t>
  </si>
  <si>
    <t>LU MAIS3+</t>
  </si>
  <si>
    <t xml:space="preserve">n/a </t>
  </si>
  <si>
    <t>LV MAIS3+</t>
  </si>
  <si>
    <t>LT MAIS3+</t>
  </si>
  <si>
    <t>MT MAIS3+</t>
  </si>
  <si>
    <t>NL MAIS3+</t>
  </si>
  <si>
    <t>PL MAIS3+</t>
  </si>
  <si>
    <t>RO MAIS3+</t>
  </si>
  <si>
    <t>SE MAIS3+</t>
  </si>
  <si>
    <t>SI MAIS 3+</t>
  </si>
  <si>
    <t>SK MAIS3+</t>
  </si>
  <si>
    <t>UK MAIS3+</t>
  </si>
  <si>
    <t>GB MAIS3+</t>
  </si>
  <si>
    <t>CH MAIS3+</t>
  </si>
  <si>
    <t>IL MAIS3+</t>
  </si>
  <si>
    <t>NO MAIS3+</t>
  </si>
  <si>
    <t>RS MAIS3+</t>
  </si>
  <si>
    <t>2020-2022</t>
  </si>
  <si>
    <t>2022-2023</t>
  </si>
  <si>
    <t>MAIS per road deaths</t>
  </si>
  <si>
    <t>average</t>
  </si>
  <si>
    <t>Killed per million population</t>
  </si>
  <si>
    <t>Serious injuries per million population</t>
  </si>
  <si>
    <t xml:space="preserve">MALE </t>
  </si>
  <si>
    <t xml:space="preserve">FEMALE </t>
  </si>
  <si>
    <t>UNKNOWN</t>
  </si>
  <si>
    <t>Male</t>
  </si>
  <si>
    <t>Female</t>
  </si>
  <si>
    <t>Unknown</t>
  </si>
  <si>
    <t>EL(1)</t>
  </si>
  <si>
    <t>EU 26</t>
  </si>
  <si>
    <t>Car Driver</t>
  </si>
  <si>
    <t>Car passenger</t>
  </si>
  <si>
    <t>PTW Driver</t>
  </si>
  <si>
    <t>PTW passenger</t>
  </si>
  <si>
    <t>Cyclist</t>
  </si>
  <si>
    <t>Pedestrian</t>
  </si>
  <si>
    <t>Other</t>
  </si>
  <si>
    <t>Austria</t>
  </si>
  <si>
    <t>Belgium</t>
  </si>
  <si>
    <t>Cyprus</t>
  </si>
  <si>
    <t>France</t>
  </si>
  <si>
    <t>Czechia</t>
  </si>
  <si>
    <t>Croatia</t>
  </si>
  <si>
    <t>Germany</t>
  </si>
  <si>
    <t>Greece</t>
  </si>
  <si>
    <t>Hungary</t>
  </si>
  <si>
    <t>Norway</t>
  </si>
  <si>
    <t>Italy</t>
  </si>
  <si>
    <t>Poland</t>
  </si>
  <si>
    <t>Portugal</t>
  </si>
  <si>
    <t>Romania</t>
  </si>
  <si>
    <t>Slovenia</t>
  </si>
  <si>
    <t>Slovakia</t>
  </si>
  <si>
    <t>Switzerland</t>
  </si>
  <si>
    <t>Serbia</t>
  </si>
  <si>
    <t>Bulgaria</t>
  </si>
  <si>
    <t>Denmark</t>
  </si>
  <si>
    <t>Estonia</t>
  </si>
  <si>
    <t>Spain</t>
  </si>
  <si>
    <t>Finland</t>
  </si>
  <si>
    <t>Ireland</t>
  </si>
  <si>
    <t>Latvia</t>
  </si>
  <si>
    <t>Lithuania</t>
  </si>
  <si>
    <t>Malta</t>
  </si>
  <si>
    <t>Israel</t>
  </si>
  <si>
    <t>EU24</t>
  </si>
  <si>
    <t>EU 24</t>
  </si>
  <si>
    <t>Country</t>
  </si>
  <si>
    <t>ISO Code</t>
  </si>
  <si>
    <t>Great Britain</t>
  </si>
  <si>
    <t>Luxembourg</t>
  </si>
  <si>
    <t>The Netherlands</t>
  </si>
  <si>
    <t>Sweden</t>
  </si>
  <si>
    <t>The United Kingdom</t>
  </si>
  <si>
    <t>485*</t>
  </si>
  <si>
    <t>370*</t>
  </si>
  <si>
    <t>320*</t>
  </si>
  <si>
    <t>Source: CARE database and national statistics provided by PIN Panellists in each country</t>
  </si>
  <si>
    <t>*Estimated</t>
  </si>
  <si>
    <t>EU24: EU27 excluding IE, LT and NL for inconsistency in the data trend</t>
  </si>
  <si>
    <t>3,675*</t>
  </si>
  <si>
    <t>5,856*</t>
  </si>
  <si>
    <t>1,094*</t>
  </si>
  <si>
    <t>EU26: EU27 excluding NL for inconsistency in the data trend</t>
  </si>
  <si>
    <r>
      <rPr>
        <vertAlign val="superscript"/>
        <sz val="11"/>
        <color theme="1"/>
        <rFont val="Calibri"/>
        <family val="2"/>
        <scheme val="minor"/>
      </rPr>
      <t>(1)</t>
    </r>
    <r>
      <rPr>
        <sz val="11"/>
        <color theme="1"/>
        <rFont val="Calibri"/>
        <family val="2"/>
        <scheme val="minor"/>
      </rPr>
      <t>DK - police registered data only</t>
    </r>
  </si>
  <si>
    <r>
      <t>DK</t>
    </r>
    <r>
      <rPr>
        <b/>
        <vertAlign val="superscript"/>
        <sz val="11"/>
        <rFont val="Arial"/>
        <family val="2"/>
      </rPr>
      <t>(1)</t>
    </r>
  </si>
  <si>
    <r>
      <t>PT</t>
    </r>
    <r>
      <rPr>
        <b/>
        <vertAlign val="superscript"/>
        <sz val="11"/>
        <rFont val="Arial"/>
        <family val="2"/>
      </rPr>
      <t>(2)</t>
    </r>
  </si>
  <si>
    <r>
      <rPr>
        <vertAlign val="superscript"/>
        <sz val="11"/>
        <rFont val="Calibri"/>
        <family val="2"/>
        <scheme val="minor"/>
      </rPr>
      <t>(2)</t>
    </r>
    <r>
      <rPr>
        <sz val="11"/>
        <rFont val="Calibri"/>
        <family val="2"/>
        <scheme val="minor"/>
      </rPr>
      <t>PT - 2012 to 2017: Mainland; 2018 onwards: Total Portugal (including the autonomous regions of Açores and Madeira)</t>
    </r>
  </si>
  <si>
    <r>
      <t>FR</t>
    </r>
    <r>
      <rPr>
        <b/>
        <vertAlign val="superscript"/>
        <sz val="11"/>
        <color rgb="FF000000"/>
        <rFont val="Arial"/>
        <family val="2"/>
      </rPr>
      <t>(1)</t>
    </r>
  </si>
  <si>
    <r>
      <t>PT</t>
    </r>
    <r>
      <rPr>
        <b/>
        <vertAlign val="superscript"/>
        <sz val="11"/>
        <color rgb="FF000000"/>
        <rFont val="Arial"/>
        <family val="2"/>
      </rPr>
      <t>(2)</t>
    </r>
  </si>
  <si>
    <r>
      <rPr>
        <vertAlign val="superscript"/>
        <sz val="11"/>
        <color theme="1"/>
        <rFont val="Calibri"/>
        <family val="2"/>
        <scheme val="minor"/>
      </rPr>
      <t>(1)</t>
    </r>
    <r>
      <rPr>
        <sz val="11"/>
        <color theme="1"/>
        <rFont val="Calibri"/>
        <family val="2"/>
        <scheme val="minor"/>
      </rPr>
      <t>FR - Mainland</t>
    </r>
  </si>
  <si>
    <r>
      <t>FR</t>
    </r>
    <r>
      <rPr>
        <b/>
        <vertAlign val="superscript"/>
        <sz val="11"/>
        <rFont val="Arial"/>
        <family val="2"/>
      </rPr>
      <t>(2)</t>
    </r>
  </si>
  <si>
    <r>
      <t>PT</t>
    </r>
    <r>
      <rPr>
        <b/>
        <vertAlign val="superscript"/>
        <sz val="11"/>
        <rFont val="Arial"/>
        <family val="2"/>
      </rPr>
      <t>(3)</t>
    </r>
  </si>
  <si>
    <r>
      <rPr>
        <vertAlign val="superscript"/>
        <sz val="11"/>
        <rFont val="Calibri"/>
        <family val="2"/>
        <scheme val="minor"/>
      </rPr>
      <t>(3)</t>
    </r>
    <r>
      <rPr>
        <sz val="11"/>
        <rFont val="Calibri"/>
        <family val="2"/>
        <scheme val="minor"/>
      </rPr>
      <t>PT - 2012 to 2017: Mainland; 2018 onwards: Total Portugal (including the autonomous regions of Açores and Madeira)</t>
    </r>
  </si>
  <si>
    <r>
      <rPr>
        <vertAlign val="superscript"/>
        <sz val="11"/>
        <color theme="1"/>
        <rFont val="Calibri"/>
        <family val="2"/>
        <scheme val="minor"/>
      </rPr>
      <t>(2)</t>
    </r>
    <r>
      <rPr>
        <sz val="11"/>
        <color theme="1"/>
        <rFont val="Calibri"/>
        <family val="2"/>
        <scheme val="minor"/>
      </rPr>
      <t>FR - Mainland</t>
    </r>
  </si>
  <si>
    <r>
      <t>FR</t>
    </r>
    <r>
      <rPr>
        <b/>
        <vertAlign val="superscript"/>
        <sz val="11"/>
        <rFont val="Arial"/>
        <family val="2"/>
      </rPr>
      <t>(1)</t>
    </r>
  </si>
  <si>
    <r>
      <t>FR MAIS3+</t>
    </r>
    <r>
      <rPr>
        <b/>
        <vertAlign val="superscript"/>
        <sz val="11"/>
        <color theme="1"/>
        <rFont val="Arial"/>
        <family val="2"/>
      </rPr>
      <t>(1)</t>
    </r>
  </si>
  <si>
    <r>
      <t>PT MAIS3+</t>
    </r>
    <r>
      <rPr>
        <b/>
        <vertAlign val="superscript"/>
        <sz val="11"/>
        <color theme="1"/>
        <rFont val="Arial"/>
        <family val="2"/>
      </rPr>
      <t>(2)</t>
    </r>
  </si>
  <si>
    <t>SIs per road deaths</t>
  </si>
  <si>
    <t>263*</t>
  </si>
  <si>
    <t>487*</t>
  </si>
  <si>
    <t>232*</t>
  </si>
  <si>
    <t>107*</t>
  </si>
  <si>
    <t>111*</t>
  </si>
  <si>
    <t>88*</t>
  </si>
  <si>
    <t xml:space="preserve">Fig 1. Number of seriously injured recorded in national statistics per single road death per country in the last three years available ranked alphabetically </t>
  </si>
  <si>
    <t>Table 1 (Fig. 1) Serious injuries according to MAIS3+ definition over the period 2013-2023</t>
  </si>
  <si>
    <t xml:space="preserve">Whether an injury is severe or slight is determined by §84 of the Austrian criminal code. A severe injury is one that causes a health problem or occupational disability longer than 24 days, or one that "causes personal difficulty". Police records. </t>
  </si>
  <si>
    <t>Hospitalised more than 24 hours. But in practice no communication between police and hospitals so in most cases allocation is made by the police without feedback from the hospitals. (Police records)</t>
  </si>
  <si>
    <t xml:space="preserve">The level of “body damage” is defined in the Penalty code. There are 3 – light, medium and high levels of body damage. Prior to introducing MAIS in the Police records the first level is “light injured”, the second and third is “heavy injured”. The medium and high level corresponded to MAIS 3+ levels, as it is defined in the CADaS Glossary. </t>
  </si>
  <si>
    <t>Hospitalised for at least 24 hours.</t>
  </si>
  <si>
    <t>Determined by the treating doctor, if serious health harm (specified approximatelly along the types by the law) occurs. Police records.</t>
  </si>
  <si>
    <t xml:space="preserve">Hospitalised for at least 24 hours. Police records. </t>
  </si>
  <si>
    <t>All injuries except "slight". Police records.</t>
  </si>
  <si>
    <t xml:space="preserve">Hospitalised for at least 24 hours. Hospital data is used to find out how long the person (involved in an accident according to the police data) was hospitalised. </t>
  </si>
  <si>
    <t xml:space="preserve">Serious injury in official statistics is defined as MAIS3+ (AAAM, Association for the Advancement of Automotive Medicine). The number of seriously injured MAIS3+ is formed by combining the official road accident participant statistics maintained by Statistics Finland and the Hospital Discharge Register (HILMO), using personal identity numbers as the link. ICD-10 codes from hospital data are converted to MAIS. </t>
  </si>
  <si>
    <t>Until 2004: hospitalised for at least 6 days. From 2005: hospitalised for at least 24 hours. Police records. People injured are asked to go to the police to fill in information about the collision, in particular if they spent at least 24 hours as in-patient.
Since 2017, we have stopped using hospitalised injuries from police data due to a change in recording. Moreover, we now put forward the estimed number of people injured rather than the recorded number ; but the estimate is partially built on the recorded number.</t>
  </si>
  <si>
    <t>Injury and injury severity are estimated by police officers. It is presumed that all persons who spent at least one night at the hospital are recorded as seriously injured persons. Police records.</t>
  </si>
  <si>
    <t>ICD-International Classification of Deseases- used by medical staff exclusively, 
after admission to the hospital</t>
  </si>
  <si>
    <t>Serious injuries include injuries, fractures, bruises, internal injuries, severe cuts and destruction, general shock requiring medical treatment, or any injury requiring hospital care, which usually heals beyond 8 days.</t>
  </si>
  <si>
    <t xml:space="preserve">Hospitalised for at least 24 hours as an in-patient, or any of the following injuries whether or not detained in hospital: fractures, concussion, internal injuries, crushing, severe cuts and lacerations, several general shock requiring medical treatment. </t>
  </si>
  <si>
    <t>Separate statistics on seriously and slightly injuries are n/a in the Road accidents dataset. Despite that, Italy calculated the number of serious injured according to EU reccomendations (MAIS 3+) and using data based on hospitals discharge records.</t>
  </si>
  <si>
    <t>From 2004: hospitalised more than 24 hours as in-patient. Police records.</t>
  </si>
  <si>
    <t>From 2004 till 2021: hospitalised more than 24 hours as in-patient. Police records. From 2022: MAIS 3+</t>
  </si>
  <si>
    <t xml:space="preserve">Seriously injured person loses more than 30 % of his/her working capacity or/and his or her body is being incurably mutilated. </t>
  </si>
  <si>
    <t>Definition: "A serious road injury is a road crash casualty who has been admitted to hospital with a minimum MAIS (Maximum Abbreviated Injury Score5) injury severity of at least 2 on a scale of 6, and who has not died within 30 days from the consequences of the crash."
Method: MAIS=2 or higher. Linked Police-Hospital records + remainder file + estimate of unobserved C/RC.
MAIS3+ is a subset of MAIS2+;
The MAIS2+ series is just appended with the new 2018 and 2019 figures in the new methodology, as EVG numbers have been ‘officially’ set and are only replaced on special occasions.
The new method has an imporved matchoing window for data/time of crash and data/toima of hospialisation, and is now expressed in AIS2005/08 (instead of AIS1990).
The total estimate is hardly different, the number of MAIS3+ is lower in the new method.
see https://www.swov.nl/en/facts-figures/factsheet/serious-road-injuries-netherlands</t>
  </si>
  <si>
    <t>Seriously injured – a person who has suffered injuries, in the form of: 
a) blindness, loss of hearing, loss of speech, ability to procreate, other severe disability, severe incurable disease or long-term life-threatening illness, permanent mental illness, complete substantial permanent inability to work in the occupation or permanent, significant body disfigurement,
b) other injuries causing disturbance of the functioning of a bodily organ or health disorder lasting longer than 7 days. Police records.</t>
  </si>
  <si>
    <t>In police data base for trafic accidents, seriously injured is defined by MAIS 3+</t>
  </si>
  <si>
    <t>The definition of seriously injured was updated in 2007. A serious injury is now defined as a health loss following a traffic injury reflecting that a person does not recover the previous health condition within a reasonable amount of time. This series is used in the national annual follow up and there is a goal for 2030 (-25 % since 2020). Hospital records.</t>
  </si>
  <si>
    <t>Any injured persons who were involved in a road traffic accident and sustained injuries due to which their lives were in danger or due to which their health was temporarily or permanently damaged or due to which they were temporarily unable to perform any work or their ability to work was permanently reduced (Penal Code of the Republic of Slovenia). Police records.</t>
  </si>
  <si>
    <t xml:space="preserve">Serious bodily harm or serious disease, which is 
a) mutilation, 
b) loss or substantial impairment of work capacity, 
c) paralysis of a limb, 
d) loss or substantial impairment of the function of a sensory organ, 
e) damage to an important organ, 
f) disfigurement, 
g) inducing abortion or death of a foetus, 
h) agonising suffering, or 
i) health impairment of longer duration. 
health impairment of longer duration is  an impairment, which objectively requires treatment and possibly involves work incapacity of not less than forty-two calendar days, during which it seriously affects the habitual way of life of the injured party. 
</t>
  </si>
  <si>
    <t xml:space="preserve">Historically the following definition was used - Serious injury: An injury for which a person is detained in hospital as an “in-patient”, or any of the following injuries whether or not they are detained in hospital: fractures, concussion, internal injuries, crushings, burns (excluding friction burns), severe cuts, severe general shock requiring medical treatment and injuries causing death 30 or more days after the collision.  An injured casualty is recorded as seriously or slightly injured by the police on the basis of information available within a short time of the collision. This generally will not reflect the results of a medical examination, but may be influenced according to whether the casualty is hospitalised or not. Hospitalisation procedures will vary regionally.
Since 2012, some police forces have moved to injury-based reporting systems which has impacted on the number of serious and slight injuries reported, affecting trends over time.  In these injury-based reporting systems, police officers report injuries sustained (from a  list of 20) and injury severity is coded from the most serious injury recorded.  A list of the injuries and which ones are classed as serious is published (https://www.gov.uk/government/publications/guide-to-severity-adjustments-for-reported-road-casualty-statistics/guide-to-severity-adjustments-for-reported-road-casualties-great-britain#classification-of-injury-severity-using-the-crash-reporting-system).  All police forces are expected to adopt this injury-based reporting from 2025.
</t>
  </si>
  <si>
    <t xml:space="preserve">Up to 2014: Hospitalised for at least 24 hours or if the injury prevented the person from doing its daily activity for 24 hours. Since 2015: Hospitalised for at least 24 hours. Police records. Further comments: In Switzerland, injury severity is still assessed by means of a simple definition by the police force present at the scene. Nothing is known of the type and long-term outcome of injuries. In order to improve the assessment of injury severity a first step was taken: since January 2015 the definition of injury severity was further specified and the police corps were trained. Also a new category "life-threatening injury" was introduced. For a further standardization the severity scale was linked to the NACA-Codes, used by all emergency services in Switzerland </t>
  </si>
  <si>
    <t xml:space="preserve">1965-2012: A person injured in a road crash and hospitalized for a period of 24 hours or more, not for observation only.
2013 onwards: Police data is linked with the hospital data and any casualty found in both sources had their severity of injury defined by MAIS. If the casualty was not found in the hospital data, their severity of injury was defined by the police. Seriously injured is defined by MAIS 3+ or hospitalized for a period of 24 hours or more, not for observation only.
</t>
  </si>
  <si>
    <t>Very serious injury: Any injury that is life-threatening or results in permanent impairment. Serious injury: Any injury from a list of specific injuries; these would normally require admission to hospital as an in-patient. Police records.</t>
  </si>
  <si>
    <t xml:space="preserve">Using of the ICD-International Classification of Diseases. Categorization of an injury as a “serious injury” is made on the basis of expert assessment given by doctors during admission to hospital, during hospitalization or after the hospitalization. The Republic of Serbia has not yet adopted a definition for serious injury. Police records. </t>
  </si>
  <si>
    <t xml:space="preserve">Countries' progress in collecting data on serious injuries based on MAIS. </t>
  </si>
  <si>
    <t>The KFV carried out a feasibility study on MAIS3+ assessment on behalf of the (then) Austrian Transport Ministry (bmvit) in 2014 and 2015. The study covered two methods to estimate the number of serious road injuries: a) application of a (hospital data based) correction factor to the police reported number of serious injuries, and b) use hospital data alone to arrive at an estimate for serious injuries.
The latter method was selected for further use. In late 2015, the number of MAIS3+ injuries was estimated for the first time for the year 2014 (using the AAAM conversion table) and has been continued for all years thereafter. Time series are now available starting 2010.</t>
  </si>
  <si>
    <t>New MAIS3+ data will be available every year. We are able to provide breakdowns according to age, road user type, gender, month, year, accident type. We use method one (correction factors applied to police data) and method two (use of hospital data) that are proposed by the European Commission.</t>
  </si>
  <si>
    <t xml:space="preserve">The only source is Police records.   </t>
  </si>
  <si>
    <t>The data based on MAIS3+  for 2018, 2019, 2022 and 2023 have been calculated. For 2020 and 2021, the numbers are expected to be calculated in about six months.</t>
  </si>
  <si>
    <t>Negotiations between the Ministry of Interior and the Ministry of Health under way, implementation of MAIS3+ maybe in a near future?</t>
  </si>
  <si>
    <t>An MAIS3+ injured persons  estimation based on GIDAS data, data from the German Trauma Register and data from the official accidsent statistcs is being calculated by Bast.</t>
  </si>
  <si>
    <t>No systematic linkage between police and hospital data. Denmark is working on a process to convert ICD diagnose codes into AIS and MAIS.</t>
  </si>
  <si>
    <t xml:space="preserve">ICD-10 diagnose info exists, technologically ready to link accident data with health registry data. Need to change legislation and due to that issue we can't start linking process. In 2019 we tried to test EU proposed ICD - AIS convertion tool. The result we got from the Health Information System was very doubtful. Further work depends on the initial data quality and convention tool (AAAM) updates. Legislative changes are drafted. </t>
  </si>
  <si>
    <t>Data available from 2010. Since 2011 MAIS3+ is published in official reports. In a near future Spain will add MAIS3+ to the current definition of seriously injured.</t>
  </si>
  <si>
    <t xml:space="preserve">MAIS3+ (based on AAAM converter tool) is used in official data (from 2014 onwards). A pilot study was made in 2014 where the number of seriously injured MAIS3+ was formed by combining the official road accident participant statistics maintained by Statistics Finland and the Hospital Discharge Register (HILMO), using personal identity numbers as the link. Number of serious injuries (MAIS3+) in road traffic were estimated for the years 2010-2011. </t>
  </si>
  <si>
    <t>Hospitals do not systematically collect data on the injury severity of road casualties.</t>
  </si>
  <si>
    <t>Link between police and hospital is based on the law. Only ICD based number is available.</t>
  </si>
  <si>
    <t xml:space="preserve">The real possibility can only be the transformation of ICD codes to AIS ones thus Hungary started modification of the legislation in 19.12.2016. The current data architecture does not provide direct linkage between police and hospital data. The National Healthcare Services Center started to upgrade the information system but the required time for the development of the necessary IT systems is not known yet. </t>
  </si>
  <si>
    <t>The current data architecture does not provide direct linkage between police and hospital data. MAIS3+ has been adopted for coding the level of injury and calculated on the basis of data sources such as the hospital discharge register. An estimate of the number of seriously injured has been calculated since year 2012 according to the conversion tables made available by EC.</t>
  </si>
  <si>
    <t>MAIS3+ will be used in the near future.</t>
  </si>
  <si>
    <t>MAIS3+ introduced by law in August 2021. Ministry of Health and Ministry of the Interior reported that fully introduced in August 2022</t>
  </si>
  <si>
    <t>MAIS3+ data already available since 2014, but not all accident fields (MAIS3+) are filled - missing information.</t>
  </si>
  <si>
    <t>MAIS3+ conversion process from ICD to MAIS3+ is still ongoing. Progress stalled due to a low rate of positive matches in  converting data using conversion tables provided by the EC. The EC has recently communicated that AAAM have been contracted in 2022 to provide support to MS for this conversion. As Malta has envountered difficulties on MAIS3+ conversion, this support is welcomed. We aim to resume conversion of MAIS3+ data this year in collaboration with the Ministry of Health.</t>
  </si>
  <si>
    <t>Data on MAIS3+ have been recalculated for AIS®2005 instead of AIS®1990. Also MAIS2 was recalculated. Nationally now also MAIS3+ is defined as seriously injured, where as previously MAIS=2 was also included.</t>
  </si>
  <si>
    <t>The work is coordinated by the National Road Safety Council, National Institute of Public Health and Motor Transport Institute. Poland transfer data from 2013 and 2014 according to the recomendations of the CARE group (DG MOVE). In recent years, work on MAIS 3+ in Poland has been stopped. The method proposed by DG MOVE (conversion of ICD-10 scale on the MAIS 3+ scale) in our opinion has errors and leads to incorrect results. Unfortunately, due to a lack of financing, Poland could not launch a national project to develop a methodology for assessing the severity of injuries of road accident victims according to the MAIS 3+ scale.</t>
  </si>
  <si>
    <t>From 2021 we use MAIS3+ with conversion approved by DG-MOVE because Ro Hospitals used ICD 10 Australian version.</t>
  </si>
  <si>
    <t>Data already available since 2007.</t>
  </si>
  <si>
    <t>We have made experimental linking between police and hospital data. MAIS3+ data are incomplete and not ready for publication and still under discussion.</t>
  </si>
  <si>
    <t>Under discussion.</t>
  </si>
  <si>
    <t xml:space="preserve">Linking of health and police data has started in 2014. This allows to code the recommended maximum AIS score based on ICD-10. </t>
  </si>
  <si>
    <t>Since 2013 police data is linked with hospital data. Any casualty found in both sources, their injury severity is defined by MAIS. If the casualty was not found in the hospital data, their injury severity is defined by the police. Seriously injured is defined by MAIS 3+ or hospitalized for a period of 24 hours or more, not for observation only.</t>
  </si>
  <si>
    <t>Under consideration.</t>
  </si>
  <si>
    <t>Road Traffic Safety Agency has begun activities to introduce the MAIS 3+ scale to record serious injuries. During 2017, an analysis of the possibilities for the most efficient introduction of the MAIS 3+ scale was performed. via EU for Improving Road Safety in Serbia Project. Road Traffic Safety Agency intends to continue activities on introduction MAIS3+ definition of serious injuries in road traffic accidents in the next period.</t>
  </si>
  <si>
    <t xml:space="preserve">A methodology was developed in 2015 to estimate the number of MAIS3+ serious injuries, using the national hospital discharge database. The Health Ministry applies the EC’s AAAM converter to the ICD9-CM codes to calculate the MAIS score.
This method is being improved, as Health Ministry is currently using ICD-10-CM/PCS injury codes, since mid-2016. Also, recommendations from SafetyCube D7.1, on external causes codes for road accident victims are being analysed.
Under the new Road Safety Strategy (2017-2020), a procedure  was made to collect  from the police data the required information while preserving the victim’s privacy. A protocol for agreed procedure implementation is being prepared for signature by relevant parties. </t>
  </si>
  <si>
    <t>MAIS 3+ serious injuries is done on an ad hoc basis, and is therefore not published regularly. Figures have been updated to 2020 for UK MAIS3+ figures and are published in table RAS4101: https://assets.publishing.service.gov.uk/media/632df8ade90e0711da8b2b40/ras4101.ods</t>
  </si>
  <si>
    <t xml:space="preserve">In 2022 Ireland commenced a project to study hospital data and apply the MAIS3+ serious injury definition proposed by the EC, following the Safety Cube methodology and additional procedures needed due to the nature of Irish data. This project aligns with action 172 of the Road Safety Strategy:  Develop a method to identify and enumerate serious injuries using a medical definition, such as MAIS3+, and report on same as part of the dissemination of trend data, updates, and reporting on serious injuries.  We have reported to the EC MAIS3+ numbers for the period 2014-2023. We are currently working on a series of reports on serious injuries using hospital data by road user group. Full reports on cyclist and pedestrian serious injuries, infographics, a methodology report, and FAQs on hospital data can be found at https://www.rsa.ie/road-safety/statistics/analysis-of-road-users </t>
  </si>
  <si>
    <t>Linking between police and health data (hospitalised and emergency patients) is done in the Rhone county and then used by Gustave Eiffel University to build an estimate comparing the structure of Rhone recorded traffic accidents and the national accident database. 
Using a similar but simpler method, a first estimate of the number of serious injuries (MAIS3+) is produced at the same time as the other accident statistics, while waiting for an updated estimate produced directly by Gustave Eiffel University model.</t>
  </si>
  <si>
    <t>Injured in the police reporting -as provided to CARE- is any person having sustained injury due to a road traffic crash with at least one moving vehicle involved on a public road in the Netherlands.
The injury varies from:
- Slight (treated on the scene by local help/bystanders/first aid assistant or ambulance staff without transport to hospital/Emergency Unit, possible treatment later by GP);
- A&amp;E (treated by ambulance staff, medical team with transport to hospital/Emergency Unit or brought to the hospital by other means, without stay);
- Hospitalised (stabilised by ambulance staff, medical team and transported to hospital/Emergency Unit or brought to the hospital by other means and admitted for at least one night)..
From police data a more or less stable series can be found by adding Hospitalised + A&amp;E treated, as since 2014 these groups are no nonger possible to distinguish. Note that this series is underreported by a factor 3-20, depending on the mode of transport and involvement of a motorvehicle.
The national definition for Serious Injury corresponds to  MAIS3+ and is "Hospitalised after a traffic accindent and sustaining an injury of at least 3 on the Abbreviated Injury Scale (AIS), and not died within 30 days"
MAIS3+ is estimated from linked hospital data and preferred over police data for totals and grouped data. For numbers by location this source does not provide information.</t>
  </si>
  <si>
    <t xml:space="preserve">National definition of a seriously injured person in a road collision </t>
  </si>
  <si>
    <t>Table 2 (Fig. 2 and 4) Total number of slightly injured according to national definitions over the period 2013-2023</t>
  </si>
  <si>
    <t>Fig 3. Average annual change in the number of serious injuries over the period 2013-2023</t>
  </si>
  <si>
    <t>Fig 4. Average annual change in the number of slight injuries over the period 2013-2023</t>
  </si>
  <si>
    <t xml:space="preserve">Fig 5. Estimated average annual change in the number of seriously injured according to the national definition over the period 2013-2023 for countries where data are available, plotted against the estimated average annual change in road deaths over the same period </t>
  </si>
  <si>
    <t>Fig 6. Average annual change in the number of serious injuries compared to the corresponding average annual change in the number of road deaths over the period 2013-2023</t>
  </si>
  <si>
    <t>EU26: EU27 excluding IT due to lack of updated data</t>
  </si>
  <si>
    <r>
      <t>FR</t>
    </r>
    <r>
      <rPr>
        <b/>
        <vertAlign val="superscript"/>
        <sz val="11"/>
        <rFont val="Calibri"/>
        <family val="2"/>
        <scheme val="minor"/>
      </rPr>
      <t>(1)</t>
    </r>
  </si>
  <si>
    <t>Fig 7. Proportion (%) of seriously inured by road user group ranked by the share of car drivers and passengers taken together (2021-2023 average)</t>
  </si>
  <si>
    <t>Table 5 (Fig. 7, 8 and 9) Total number of serious injuries per road user group over the period 2021-2023</t>
  </si>
  <si>
    <t>Fig 10. Proportion (%) of male and female seriously injured road users for the period 2021-2023 or last three years available (average) ranked by proportion of male seriusly injured road users in descending order</t>
  </si>
  <si>
    <t xml:space="preserve"> Table 6 (Fig. 10 and 11) Total number of serious injuries by gender over the period 2021-2023</t>
  </si>
  <si>
    <t>Table 1 (Fig.1, 2, 3, 5, 6 and 15) Total number of seriously injured according to national definitions over the period 2013-2023</t>
  </si>
  <si>
    <t>Table 3 (Fig. 2, 5, 6 and 15) Total number of road deaths over the period 2013-2023</t>
  </si>
  <si>
    <t>Fig 15. Killed per million population and seriously injured per million population (average for the years 2021-2023)</t>
  </si>
  <si>
    <t>Source: Eurostat</t>
  </si>
  <si>
    <r>
      <t>FR</t>
    </r>
    <r>
      <rPr>
        <b/>
        <vertAlign val="superscript"/>
        <sz val="11"/>
        <rFont val="Calibri"/>
        <family val="2"/>
      </rPr>
      <t>(1)</t>
    </r>
  </si>
  <si>
    <t>Table 7 (Fig. 15) Total population over the period 2013-2023</t>
  </si>
  <si>
    <t>Hospitalised for at least 24 hours and not having died within 30 days after the road traffic accident . Police records.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</si>
</sst>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
    <numFmt numFmtId="166" formatCode="0.0%"/>
  </numFmts>
  <fonts count="34"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FF0000"/>
      <name val="Calibri"/>
      <family val="2"/>
      <scheme val="minor"/>
    </font>
    <font>
      <b/>
      <sz val="11"/>
      <color theme="1"/>
      <name val="Calibri"/>
      <family val="2"/>
      <scheme val="minor"/>
    </font>
    <font>
      <vertAlign val="superscript"/>
      <sz val="11"/>
      <color theme="1"/>
      <name val="Calibri"/>
      <family val="2"/>
      <scheme val="minor"/>
    </font>
    <font>
      <sz val="11"/>
      <name val="Calibri"/>
      <family val="2"/>
      <scheme val="minor"/>
    </font>
    <font>
      <b/>
      <sz val="11"/>
      <name val="Calibri"/>
      <family val="2"/>
      <scheme val="minor"/>
    </font>
    <font>
      <b/>
      <vertAlign val="superscript"/>
      <sz val="11"/>
      <name val="Calibri"/>
      <family val="2"/>
      <scheme val="minor"/>
    </font>
    <font>
      <b/>
      <sz val="11"/>
      <color theme="1"/>
      <name val="Arial"/>
      <family val="2"/>
    </font>
    <font>
      <sz val="11"/>
      <name val="Calibri"/>
      <family val="2"/>
    </font>
    <font>
      <sz val="11"/>
      <color theme="1"/>
      <name val="Calibri"/>
      <family val="2"/>
    </font>
    <font>
      <b/>
      <sz val="11"/>
      <name val="Calibri"/>
      <family val="2"/>
    </font>
    <font>
      <b/>
      <sz val="11"/>
      <color rgb="FF000000"/>
      <name val="Arial"/>
      <family val="2"/>
    </font>
    <font>
      <sz val="11"/>
      <name val="Aptos"/>
      <family val="2"/>
    </font>
    <font>
      <b/>
      <sz val="11"/>
      <name val="Arial"/>
      <family val="2"/>
    </font>
    <font>
      <b/>
      <sz val="11"/>
      <name val="Arial"/>
      <family val="2"/>
      <charset val="1"/>
    </font>
    <font>
      <sz val="11"/>
      <name val="Webdings"/>
      <family val="1"/>
      <charset val="2"/>
    </font>
    <font>
      <i/>
      <sz val="11"/>
      <name val="Calibri"/>
      <family val="2"/>
      <scheme val="minor"/>
    </font>
    <font>
      <sz val="10"/>
      <name val="Arial"/>
      <family val="2"/>
    </font>
    <font>
      <b/>
      <sz val="11"/>
      <color rgb="FF000000"/>
      <name val="Calibri"/>
      <family val="2"/>
    </font>
    <font>
      <sz val="11"/>
      <color rgb="FF9C5700"/>
      <name val="Calibri"/>
      <family val="2"/>
      <scheme val="minor"/>
    </font>
    <font>
      <sz val="8"/>
      <name val="Arial"/>
      <family val="2"/>
    </font>
    <font>
      <sz val="11"/>
      <color indexed="8"/>
      <name val="Calibri"/>
      <family val="2"/>
      <charset val="1"/>
    </font>
    <font>
      <sz val="10"/>
      <color rgb="FF000000"/>
      <name val="Arial"/>
      <family val="2"/>
    </font>
    <font>
      <b/>
      <sz val="11"/>
      <color theme="0"/>
      <name val="Calibri"/>
      <family val="2"/>
      <scheme val="minor"/>
    </font>
    <font>
      <vertAlign val="superscript"/>
      <sz val="11"/>
      <name val="Calibri"/>
      <family val="2"/>
      <scheme val="minor"/>
    </font>
    <font>
      <b/>
      <vertAlign val="superscript"/>
      <sz val="11"/>
      <color rgb="FF000000"/>
      <name val="Arial"/>
      <family val="2"/>
    </font>
    <font>
      <b/>
      <vertAlign val="superscript"/>
      <sz val="11"/>
      <name val="Arial"/>
      <family val="2"/>
    </font>
    <font>
      <b/>
      <vertAlign val="superscript"/>
      <sz val="11"/>
      <color theme="1"/>
      <name val="Arial"/>
      <family val="2"/>
    </font>
    <font>
      <b/>
      <sz val="11"/>
      <color theme="1"/>
      <name val="Calibri"/>
      <family val="2"/>
    </font>
    <font>
      <b/>
      <sz val="11"/>
      <color rgb="FFFFFFFF"/>
      <name val="Calibri"/>
      <family val="2"/>
      <scheme val="minor"/>
    </font>
    <font>
      <b/>
      <vertAlign val="superscript"/>
      <sz val="11"/>
      <name val="Calibri"/>
      <family val="2"/>
    </font>
  </fonts>
  <fills count="27">
    <fill>
      <patternFill patternType="none"/>
    </fill>
    <fill>
      <patternFill patternType="gray125"/>
    </fill>
    <fill>
      <patternFill patternType="solid">
        <fgColor rgb="FFC6EFCE"/>
      </patternFill>
    </fill>
    <fill>
      <patternFill patternType="solid">
        <fgColor rgb="FFFFC7CE"/>
      </patternFill>
    </fill>
    <fill>
      <patternFill patternType="solid">
        <fgColor rgb="FF92D050"/>
        <bgColor indexed="64"/>
      </patternFill>
    </fill>
    <fill>
      <patternFill patternType="solid">
        <fgColor theme="5" tint="0.39997558519241921"/>
        <bgColor indexed="64"/>
      </patternFill>
    </fill>
    <fill>
      <patternFill patternType="solid">
        <fgColor theme="0"/>
        <bgColor indexed="64"/>
      </patternFill>
    </fill>
    <fill>
      <patternFill patternType="solid">
        <fgColor rgb="FF92D050"/>
        <bgColor rgb="FF000000"/>
      </patternFill>
    </fill>
    <fill>
      <patternFill patternType="solid">
        <fgColor rgb="FFF4B084"/>
        <bgColor rgb="FF000000"/>
      </patternFill>
    </fill>
    <fill>
      <patternFill patternType="solid">
        <fgColor rgb="FFFFFFFF"/>
        <bgColor rgb="FF000000"/>
      </patternFill>
    </fill>
    <fill>
      <patternFill patternType="solid">
        <fgColor theme="0"/>
        <bgColor rgb="FF000000"/>
      </patternFill>
    </fill>
    <fill>
      <patternFill patternType="solid">
        <fgColor theme="5" tint="0.59999389629810485"/>
        <bgColor indexed="64"/>
      </patternFill>
    </fill>
    <fill>
      <patternFill patternType="solid">
        <fgColor theme="5" tint="-0.249977111117893"/>
        <bgColor indexed="64"/>
      </patternFill>
    </fill>
    <fill>
      <patternFill patternType="solid">
        <fgColor theme="4" tint="0.59999389629810485"/>
        <bgColor indexed="64"/>
      </patternFill>
    </fill>
    <fill>
      <patternFill patternType="solid">
        <fgColor theme="5" tint="0.39997558519241921"/>
        <bgColor rgb="FFFFCC99"/>
      </patternFill>
    </fill>
    <fill>
      <patternFill patternType="solid">
        <fgColor rgb="FF00B050"/>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rgb="FFF4B183"/>
        <bgColor rgb="FFFFCC99"/>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rgb="FFFFEB9C"/>
      </patternFill>
    </fill>
    <fill>
      <patternFill patternType="solid">
        <fgColor indexed="9"/>
        <bgColor indexed="64"/>
      </patternFill>
    </fill>
    <fill>
      <patternFill patternType="solid">
        <fgColor rgb="FFED7D31"/>
        <bgColor rgb="FF000000"/>
      </patternFill>
    </fill>
    <fill>
      <patternFill patternType="solid">
        <fgColor rgb="FFED7D31"/>
        <bgColor rgb="FFFF808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top style="thin">
        <color indexed="64"/>
      </top>
      <bottom style="thick">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applyNumberFormat="0" applyFill="0" applyBorder="0" applyAlignment="0" applyProtection="0"/>
    <xf numFmtId="0" fontId="20" fillId="0" borderId="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0" borderId="0" applyNumberFormat="0" applyFill="0" applyBorder="0" applyProtection="0"/>
    <xf numFmtId="0" fontId="24" fillId="0" borderId="0"/>
    <xf numFmtId="0" fontId="20" fillId="0" borderId="0"/>
    <xf numFmtId="0" fontId="25" fillId="0" borderId="0"/>
    <xf numFmtId="0" fontId="22" fillId="23" borderId="0" applyNumberFormat="0" applyBorder="0" applyAlignment="0" applyProtection="0"/>
    <xf numFmtId="0" fontId="25" fillId="0" borderId="0"/>
    <xf numFmtId="0" fontId="25" fillId="0" borderId="0"/>
    <xf numFmtId="0" fontId="1" fillId="0" borderId="0"/>
    <xf numFmtId="0" fontId="20"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76">
    <xf numFmtId="0" fontId="0" fillId="0" borderId="0" xfId="0"/>
    <xf numFmtId="9" fontId="0" fillId="0" borderId="0" xfId="0" applyNumberFormat="1"/>
    <xf numFmtId="0" fontId="7" fillId="0" borderId="0" xfId="0" applyFont="1"/>
    <xf numFmtId="0" fontId="8" fillId="4" borderId="1" xfId="0" applyFont="1" applyFill="1" applyBorder="1" applyAlignment="1">
      <alignment horizontal="center" vertical="center"/>
    </xf>
    <xf numFmtId="0" fontId="10" fillId="5" borderId="1" xfId="0" applyFont="1" applyFill="1" applyBorder="1"/>
    <xf numFmtId="3" fontId="7" fillId="6" borderId="1" xfId="0" applyNumberFormat="1" applyFont="1" applyFill="1" applyBorder="1" applyAlignment="1">
      <alignment horizontal="center" vertical="center"/>
    </xf>
    <xf numFmtId="0" fontId="8" fillId="4" borderId="1" xfId="0" applyFont="1" applyFill="1" applyBorder="1" applyAlignment="1">
      <alignment horizontal="center"/>
    </xf>
    <xf numFmtId="0" fontId="12" fillId="0" borderId="0" xfId="0" applyFont="1"/>
    <xf numFmtId="0" fontId="13" fillId="7" borderId="1" xfId="0" applyFont="1" applyFill="1" applyBorder="1" applyAlignment="1">
      <alignment horizontal="center" vertical="center"/>
    </xf>
    <xf numFmtId="0" fontId="14" fillId="8" borderId="1" xfId="0" applyFont="1" applyFill="1" applyBorder="1"/>
    <xf numFmtId="3" fontId="11" fillId="9" borderId="1" xfId="0" applyNumberFormat="1" applyFont="1" applyFill="1" applyBorder="1" applyAlignment="1">
      <alignment horizontal="center" vertical="center"/>
    </xf>
    <xf numFmtId="3" fontId="11" fillId="0" borderId="1" xfId="0" applyNumberFormat="1" applyFont="1" applyBorder="1" applyAlignment="1">
      <alignment horizontal="center" vertical="center"/>
    </xf>
    <xf numFmtId="0" fontId="11" fillId="0" borderId="0" xfId="0" applyFont="1"/>
    <xf numFmtId="3" fontId="11" fillId="0" borderId="1" xfId="0" applyNumberFormat="1" applyFont="1" applyBorder="1" applyAlignment="1">
      <alignment horizontal="center"/>
    </xf>
    <xf numFmtId="3" fontId="11" fillId="10" borderId="1" xfId="0" applyNumberFormat="1" applyFont="1" applyFill="1" applyBorder="1" applyAlignment="1">
      <alignment horizontal="center" vertical="center"/>
    </xf>
    <xf numFmtId="3" fontId="11" fillId="10" borderId="1" xfId="0" applyNumberFormat="1" applyFont="1" applyFill="1" applyBorder="1" applyAlignment="1">
      <alignment horizontal="center"/>
    </xf>
    <xf numFmtId="0" fontId="10" fillId="5" borderId="2" xfId="0" applyFont="1" applyFill="1" applyBorder="1"/>
    <xf numFmtId="0" fontId="5" fillId="4" borderId="1" xfId="0" applyFont="1" applyFill="1" applyBorder="1" applyAlignment="1">
      <alignment horizontal="center"/>
    </xf>
    <xf numFmtId="0" fontId="7" fillId="0" borderId="1" xfId="0" applyFont="1" applyBorder="1"/>
    <xf numFmtId="0" fontId="16" fillId="5" borderId="1" xfId="0" applyFont="1" applyFill="1" applyBorder="1" applyAlignment="1">
      <alignment horizontal="left"/>
    </xf>
    <xf numFmtId="0" fontId="4" fillId="0" borderId="0" xfId="0" applyFont="1"/>
    <xf numFmtId="0" fontId="17" fillId="14" borderId="1" xfId="0" applyFont="1" applyFill="1" applyBorder="1" applyAlignment="1">
      <alignment horizontal="left"/>
    </xf>
    <xf numFmtId="0" fontId="16" fillId="5" borderId="1" xfId="0" applyFont="1" applyFill="1" applyBorder="1"/>
    <xf numFmtId="0" fontId="18" fillId="0" borderId="0" xfId="0" applyFont="1"/>
    <xf numFmtId="0" fontId="19" fillId="0" borderId="0" xfId="0" applyFont="1"/>
    <xf numFmtId="0" fontId="15" fillId="0" borderId="0" xfId="0" applyFont="1"/>
    <xf numFmtId="3" fontId="7" fillId="6" borderId="1" xfId="5" applyNumberFormat="1" applyFont="1" applyFill="1" applyBorder="1" applyAlignment="1">
      <alignment horizontal="center" vertical="center"/>
    </xf>
    <xf numFmtId="3" fontId="7" fillId="6" borderId="1" xfId="6" applyNumberFormat="1" applyFont="1" applyFill="1" applyBorder="1" applyAlignment="1">
      <alignment horizontal="center" vertical="center"/>
    </xf>
    <xf numFmtId="3" fontId="7" fillId="6" borderId="1" xfId="7" applyNumberFormat="1" applyFont="1" applyFill="1" applyBorder="1" applyAlignment="1">
      <alignment horizontal="center" vertical="center"/>
    </xf>
    <xf numFmtId="3" fontId="7" fillId="6" borderId="1" xfId="8" applyNumberFormat="1" applyFont="1" applyFill="1" applyBorder="1" applyAlignment="1">
      <alignment horizontal="center" vertical="center"/>
    </xf>
    <xf numFmtId="3" fontId="7" fillId="6" borderId="1" xfId="9" applyNumberFormat="1" applyFont="1" applyFill="1" applyBorder="1" applyAlignment="1">
      <alignment horizontal="center" vertical="center"/>
    </xf>
    <xf numFmtId="3" fontId="11" fillId="6" borderId="1" xfId="0" applyNumberFormat="1" applyFont="1" applyFill="1" applyBorder="1" applyAlignment="1">
      <alignment horizontal="center" vertical="center"/>
    </xf>
    <xf numFmtId="0" fontId="11" fillId="6" borderId="1" xfId="0" applyFont="1" applyFill="1" applyBorder="1" applyAlignment="1">
      <alignment horizontal="center" vertical="center"/>
    </xf>
    <xf numFmtId="3" fontId="7" fillId="6" borderId="1" xfId="10" applyNumberFormat="1" applyFont="1" applyFill="1" applyBorder="1" applyAlignment="1">
      <alignment horizontal="center" vertical="center"/>
    </xf>
    <xf numFmtId="164" fontId="7" fillId="6" borderId="1" xfId="11" applyNumberFormat="1" applyFont="1" applyFill="1" applyBorder="1" applyAlignment="1">
      <alignment horizontal="center" vertical="center"/>
    </xf>
    <xf numFmtId="3" fontId="7" fillId="6" borderId="1" xfId="12" applyNumberFormat="1" applyFont="1" applyFill="1" applyBorder="1" applyAlignment="1">
      <alignment horizontal="center" vertical="center"/>
    </xf>
    <xf numFmtId="0" fontId="5" fillId="5" borderId="6" xfId="0" applyFont="1" applyFill="1" applyBorder="1"/>
    <xf numFmtId="0" fontId="8" fillId="5" borderId="6" xfId="0" applyFont="1" applyFill="1" applyBorder="1" applyAlignment="1">
      <alignment horizontal="left"/>
    </xf>
    <xf numFmtId="0" fontId="8" fillId="18" borderId="6" xfId="0" applyFont="1" applyFill="1" applyBorder="1" applyAlignment="1">
      <alignment horizontal="left"/>
    </xf>
    <xf numFmtId="0" fontId="10" fillId="5" borderId="1" xfId="0" applyFont="1" applyFill="1" applyBorder="1" applyAlignment="1">
      <alignment horizontal="left"/>
    </xf>
    <xf numFmtId="9" fontId="7" fillId="0" borderId="1" xfId="3" applyNumberFormat="1" applyFont="1" applyFill="1" applyBorder="1"/>
    <xf numFmtId="0" fontId="8" fillId="19" borderId="1" xfId="0" applyFont="1" applyFill="1" applyBorder="1" applyAlignment="1">
      <alignment horizontal="center" vertical="center" wrapText="1"/>
    </xf>
    <xf numFmtId="0" fontId="8" fillId="20" borderId="1" xfId="0" applyFont="1" applyFill="1" applyBorder="1" applyAlignment="1">
      <alignment horizontal="center" vertical="center" wrapText="1"/>
    </xf>
    <xf numFmtId="0" fontId="8" fillId="21" borderId="1" xfId="0" applyFont="1" applyFill="1" applyBorder="1" applyAlignment="1">
      <alignment horizontal="center" vertical="center" wrapText="1"/>
    </xf>
    <xf numFmtId="0" fontId="8" fillId="17"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22" borderId="1" xfId="0" applyFont="1" applyFill="1" applyBorder="1" applyAlignment="1">
      <alignment horizontal="center" vertical="center" wrapText="1"/>
    </xf>
    <xf numFmtId="0" fontId="8" fillId="5" borderId="6" xfId="0" applyFont="1" applyFill="1" applyBorder="1" applyAlignment="1">
      <alignment horizontal="left" vertical="center"/>
    </xf>
    <xf numFmtId="0" fontId="8" fillId="5" borderId="8" xfId="0" applyFont="1" applyFill="1" applyBorder="1" applyAlignment="1">
      <alignment horizontal="left"/>
    </xf>
    <xf numFmtId="0" fontId="8" fillId="5" borderId="9" xfId="0" applyFont="1" applyFill="1" applyBorder="1" applyAlignment="1">
      <alignment horizontal="left"/>
    </xf>
    <xf numFmtId="0" fontId="8" fillId="5" borderId="10" xfId="0" applyFont="1" applyFill="1" applyBorder="1" applyAlignment="1">
      <alignment horizontal="left"/>
    </xf>
    <xf numFmtId="0" fontId="8" fillId="5" borderId="11" xfId="0" applyFont="1" applyFill="1" applyBorder="1" applyAlignment="1">
      <alignment horizontal="left"/>
    </xf>
    <xf numFmtId="2" fontId="0" fillId="0" borderId="0" xfId="0" applyNumberFormat="1"/>
    <xf numFmtId="0" fontId="5" fillId="5" borderId="11" xfId="0" applyFont="1" applyFill="1" applyBorder="1"/>
    <xf numFmtId="0" fontId="5" fillId="5" borderId="8" xfId="0" applyFont="1" applyFill="1" applyBorder="1"/>
    <xf numFmtId="0" fontId="0" fillId="0" borderId="1" xfId="0" applyBorder="1" applyAlignment="1">
      <alignment horizontal="center"/>
    </xf>
    <xf numFmtId="3" fontId="7" fillId="0" borderId="1" xfId="0" applyNumberFormat="1" applyFont="1" applyBorder="1" applyAlignment="1">
      <alignment horizontal="center" vertical="center"/>
    </xf>
    <xf numFmtId="0" fontId="8" fillId="5" borderId="3" xfId="0" applyFont="1" applyFill="1" applyBorder="1" applyAlignment="1">
      <alignment horizontal="left"/>
    </xf>
    <xf numFmtId="3" fontId="7" fillId="6" borderId="1" xfId="17" applyNumberFormat="1" applyFont="1" applyFill="1" applyBorder="1" applyAlignment="1">
      <alignment horizontal="center" vertical="center"/>
    </xf>
    <xf numFmtId="0" fontId="7" fillId="6" borderId="1" xfId="0" applyFont="1" applyFill="1" applyBorder="1" applyAlignment="1">
      <alignment horizontal="center" vertical="center"/>
    </xf>
    <xf numFmtId="0" fontId="26" fillId="12" borderId="1" xfId="0" applyFont="1" applyFill="1" applyBorder="1" applyAlignment="1">
      <alignment horizontal="center"/>
    </xf>
    <xf numFmtId="0" fontId="5" fillId="0" borderId="1" xfId="0" applyFont="1" applyBorder="1" applyAlignment="1">
      <alignment horizontal="center"/>
    </xf>
    <xf numFmtId="0" fontId="8" fillId="0" borderId="1" xfId="0" applyFont="1" applyBorder="1" applyAlignment="1">
      <alignment horizontal="center"/>
    </xf>
    <xf numFmtId="0" fontId="11" fillId="10" borderId="1" xfId="0" applyFont="1" applyFill="1" applyBorder="1" applyAlignment="1">
      <alignment horizontal="center"/>
    </xf>
    <xf numFmtId="3" fontId="13" fillId="9" borderId="1" xfId="0" applyNumberFormat="1" applyFont="1" applyFill="1" applyBorder="1" applyAlignment="1">
      <alignment horizontal="center" vertical="center"/>
    </xf>
    <xf numFmtId="0" fontId="0" fillId="0" borderId="1" xfId="0" applyBorder="1" applyAlignment="1">
      <alignment horizontal="center" vertical="center"/>
    </xf>
    <xf numFmtId="10" fontId="8" fillId="0" borderId="1" xfId="3" applyNumberFormat="1" applyFont="1" applyFill="1" applyBorder="1" applyAlignment="1">
      <alignment horizontal="center" vertical="center"/>
    </xf>
    <xf numFmtId="3" fontId="7" fillId="0" borderId="1" xfId="0" applyNumberFormat="1" applyFont="1" applyBorder="1" applyAlignment="1">
      <alignment horizontal="center"/>
    </xf>
    <xf numFmtId="0" fontId="7" fillId="0" borderId="1" xfId="0" applyFont="1" applyBorder="1" applyAlignment="1">
      <alignment horizontal="center"/>
    </xf>
    <xf numFmtId="3" fontId="7" fillId="6" borderId="1" xfId="0" applyNumberFormat="1" applyFont="1" applyFill="1" applyBorder="1" applyAlignment="1">
      <alignment horizontal="center"/>
    </xf>
    <xf numFmtId="0" fontId="7" fillId="6" borderId="1" xfId="0" applyFont="1" applyFill="1" applyBorder="1" applyAlignment="1">
      <alignment horizontal="center"/>
    </xf>
    <xf numFmtId="3" fontId="8" fillId="0" borderId="1" xfId="0" applyNumberFormat="1" applyFont="1" applyBorder="1" applyAlignment="1">
      <alignment horizontal="center"/>
    </xf>
    <xf numFmtId="9" fontId="7" fillId="0" borderId="1" xfId="3" applyNumberFormat="1" applyFont="1" applyFill="1" applyBorder="1" applyAlignment="1">
      <alignment horizontal="center" vertical="center"/>
    </xf>
    <xf numFmtId="9" fontId="8" fillId="0" borderId="1" xfId="3" applyNumberFormat="1" applyFont="1" applyFill="1" applyBorder="1" applyAlignment="1">
      <alignment horizontal="center" vertical="center"/>
    </xf>
    <xf numFmtId="166" fontId="7" fillId="0" borderId="1" xfId="3" applyNumberFormat="1" applyFont="1" applyFill="1" applyBorder="1" applyAlignment="1">
      <alignment horizontal="center"/>
    </xf>
    <xf numFmtId="166" fontId="0" fillId="0" borderId="1" xfId="0" applyNumberFormat="1" applyBorder="1" applyAlignment="1">
      <alignment horizontal="center"/>
    </xf>
    <xf numFmtId="166" fontId="8" fillId="0" borderId="1" xfId="3" applyNumberFormat="1" applyFont="1" applyFill="1" applyBorder="1" applyAlignment="1">
      <alignment horizontal="center"/>
    </xf>
    <xf numFmtId="9" fontId="7" fillId="0" borderId="1" xfId="3" applyNumberFormat="1" applyFont="1" applyFill="1" applyBorder="1" applyAlignment="1">
      <alignment horizontal="center"/>
    </xf>
    <xf numFmtId="9" fontId="0" fillId="0" borderId="1" xfId="0" applyNumberFormat="1" applyBorder="1" applyAlignment="1">
      <alignment horizontal="center"/>
    </xf>
    <xf numFmtId="9" fontId="0" fillId="0" borderId="0" xfId="0" applyNumberFormat="1" applyAlignment="1">
      <alignment horizontal="center"/>
    </xf>
    <xf numFmtId="9" fontId="8" fillId="0" borderId="1" xfId="3" applyNumberFormat="1" applyFont="1" applyFill="1" applyBorder="1" applyAlignment="1">
      <alignment horizontal="center"/>
    </xf>
    <xf numFmtId="164" fontId="7" fillId="6" borderId="1" xfId="1" applyNumberFormat="1" applyFont="1" applyFill="1" applyBorder="1" applyAlignment="1">
      <alignment horizontal="center" vertical="center"/>
    </xf>
    <xf numFmtId="3" fontId="5" fillId="0" borderId="1" xfId="0" applyNumberFormat="1" applyFont="1" applyBorder="1" applyAlignment="1">
      <alignment horizontal="center"/>
    </xf>
    <xf numFmtId="0" fontId="7" fillId="0" borderId="1" xfId="4" applyFont="1" applyFill="1" applyBorder="1" applyAlignment="1">
      <alignment horizontal="center"/>
    </xf>
    <xf numFmtId="166" fontId="11" fillId="0" borderId="1" xfId="3" applyNumberFormat="1" applyFont="1" applyFill="1" applyBorder="1" applyAlignment="1">
      <alignment horizontal="center"/>
    </xf>
    <xf numFmtId="166" fontId="11" fillId="0" borderId="1" xfId="0" applyNumberFormat="1" applyFont="1" applyBorder="1" applyAlignment="1">
      <alignment horizontal="center"/>
    </xf>
    <xf numFmtId="166" fontId="11" fillId="0" borderId="1" xfId="4" applyNumberFormat="1" applyFont="1" applyFill="1" applyBorder="1" applyAlignment="1">
      <alignment horizontal="center"/>
    </xf>
    <xf numFmtId="9" fontId="11" fillId="0" borderId="1" xfId="3" applyNumberFormat="1" applyFont="1" applyFill="1" applyBorder="1" applyAlignment="1">
      <alignment horizontal="center"/>
    </xf>
    <xf numFmtId="9" fontId="11" fillId="0" borderId="1" xfId="0" applyNumberFormat="1" applyFont="1" applyBorder="1" applyAlignment="1">
      <alignment horizontal="center"/>
    </xf>
    <xf numFmtId="9" fontId="11" fillId="0" borderId="1" xfId="4" applyNumberFormat="1" applyFont="1" applyFill="1" applyBorder="1" applyAlignment="1">
      <alignment horizontal="center"/>
    </xf>
    <xf numFmtId="166" fontId="7" fillId="0" borderId="1" xfId="0" applyNumberFormat="1" applyFont="1" applyBorder="1" applyAlignment="1">
      <alignment horizontal="center"/>
    </xf>
    <xf numFmtId="9" fontId="13" fillId="0" borderId="1" xfId="0" applyNumberFormat="1" applyFont="1" applyBorder="1" applyAlignment="1">
      <alignment horizontal="center"/>
    </xf>
    <xf numFmtId="9" fontId="8" fillId="0" borderId="1" xfId="0" applyNumberFormat="1" applyFont="1" applyBorder="1" applyAlignment="1">
      <alignment horizontal="center"/>
    </xf>
    <xf numFmtId="0" fontId="5" fillId="4" borderId="5" xfId="0" applyFont="1" applyFill="1" applyBorder="1" applyAlignment="1">
      <alignment horizontal="center"/>
    </xf>
    <xf numFmtId="166" fontId="7" fillId="0" borderId="1" xfId="4" applyNumberFormat="1" applyFont="1" applyFill="1" applyBorder="1" applyAlignment="1">
      <alignment horizontal="center"/>
    </xf>
    <xf numFmtId="166" fontId="13" fillId="0" borderId="1" xfId="3" applyNumberFormat="1" applyFont="1" applyFill="1" applyBorder="1" applyAlignment="1">
      <alignment horizontal="center"/>
    </xf>
    <xf numFmtId="166" fontId="13" fillId="0" borderId="1" xfId="0" applyNumberFormat="1" applyFont="1" applyBorder="1" applyAlignment="1">
      <alignment horizontal="center"/>
    </xf>
    <xf numFmtId="166" fontId="5" fillId="0" borderId="1" xfId="0" applyNumberFormat="1" applyFont="1" applyBorder="1" applyAlignment="1">
      <alignment horizontal="center"/>
    </xf>
    <xf numFmtId="0" fontId="8" fillId="4" borderId="4" xfId="0" applyFont="1" applyFill="1" applyBorder="1" applyAlignment="1">
      <alignment horizontal="center" vertical="center"/>
    </xf>
    <xf numFmtId="165" fontId="7" fillId="0" borderId="1" xfId="4" applyNumberFormat="1" applyFont="1" applyFill="1" applyBorder="1" applyAlignment="1">
      <alignment horizontal="center" vertical="center"/>
    </xf>
    <xf numFmtId="0" fontId="7" fillId="0" borderId="1" xfId="4" applyFont="1" applyFill="1" applyBorder="1" applyAlignment="1">
      <alignment horizontal="center" vertical="center"/>
    </xf>
    <xf numFmtId="0" fontId="7" fillId="0" borderId="1" xfId="0" applyFont="1" applyBorder="1" applyAlignment="1">
      <alignment horizontal="center" vertical="center"/>
    </xf>
    <xf numFmtId="0" fontId="13" fillId="7" borderId="5" xfId="0" applyFont="1" applyFill="1" applyBorder="1" applyAlignment="1">
      <alignment horizontal="center" vertical="center"/>
    </xf>
    <xf numFmtId="3" fontId="12" fillId="0" borderId="1" xfId="0" applyNumberFormat="1" applyFont="1" applyBorder="1" applyAlignment="1">
      <alignment horizontal="center"/>
    </xf>
    <xf numFmtId="3" fontId="0" fillId="0" borderId="1" xfId="0" applyNumberFormat="1" applyBorder="1" applyAlignment="1">
      <alignment horizontal="center"/>
    </xf>
    <xf numFmtId="0" fontId="12" fillId="0" borderId="1" xfId="0" applyFont="1" applyBorder="1" applyAlignment="1">
      <alignment horizontal="center"/>
    </xf>
    <xf numFmtId="0" fontId="21" fillId="8" borderId="1" xfId="0" applyFont="1" applyFill="1" applyBorder="1"/>
    <xf numFmtId="0" fontId="13" fillId="8" borderId="1" xfId="0" applyFont="1" applyFill="1" applyBorder="1" applyAlignment="1">
      <alignment horizontal="left"/>
    </xf>
    <xf numFmtId="0" fontId="13" fillId="18" borderId="1" xfId="0" applyFont="1" applyFill="1" applyBorder="1" applyAlignment="1">
      <alignment horizontal="left"/>
    </xf>
    <xf numFmtId="3" fontId="31" fillId="0" borderId="1" xfId="0" applyNumberFormat="1" applyFont="1" applyBorder="1" applyAlignment="1">
      <alignment horizontal="center"/>
    </xf>
    <xf numFmtId="0" fontId="7" fillId="0" borderId="1" xfId="0" applyFont="1" applyBorder="1" applyAlignment="1">
      <alignment vertical="center"/>
    </xf>
    <xf numFmtId="3" fontId="7" fillId="0" borderId="1" xfId="1" applyNumberFormat="1" applyFont="1" applyBorder="1" applyAlignment="1">
      <alignment horizontal="center" vertical="center"/>
    </xf>
    <xf numFmtId="3" fontId="7" fillId="0" borderId="1" xfId="1" applyNumberFormat="1" applyFont="1" applyFill="1" applyBorder="1" applyAlignment="1">
      <alignment horizontal="center" vertical="center"/>
    </xf>
    <xf numFmtId="3" fontId="7" fillId="6" borderId="1" xfId="1" applyNumberFormat="1" applyFont="1" applyFill="1" applyBorder="1" applyAlignment="1">
      <alignment horizontal="center" vertical="center"/>
    </xf>
    <xf numFmtId="0" fontId="5" fillId="4" borderId="13" xfId="0" applyFont="1" applyFill="1" applyBorder="1" applyAlignment="1">
      <alignment horizontal="center"/>
    </xf>
    <xf numFmtId="3" fontId="7" fillId="0" borderId="13" xfId="1" applyNumberFormat="1" applyFont="1" applyBorder="1" applyAlignment="1">
      <alignment horizontal="center" vertical="center"/>
    </xf>
    <xf numFmtId="3" fontId="7" fillId="0" borderId="13" xfId="1" applyNumberFormat="1" applyFont="1" applyFill="1" applyBorder="1" applyAlignment="1">
      <alignment horizontal="center" vertical="center"/>
    </xf>
    <xf numFmtId="3" fontId="7" fillId="6" borderId="13" xfId="1" applyNumberFormat="1" applyFont="1" applyFill="1" applyBorder="1" applyAlignment="1">
      <alignment horizontal="center" vertical="center"/>
    </xf>
    <xf numFmtId="3" fontId="5" fillId="0" borderId="1" xfId="1" applyNumberFormat="1" applyFont="1" applyBorder="1" applyAlignment="1">
      <alignment horizontal="center" vertical="center"/>
    </xf>
    <xf numFmtId="3" fontId="5" fillId="0" borderId="13" xfId="1" applyNumberFormat="1" applyFont="1" applyBorder="1" applyAlignment="1">
      <alignment horizontal="center" vertical="center"/>
    </xf>
    <xf numFmtId="0" fontId="8" fillId="16" borderId="13" xfId="0" applyFont="1" applyFill="1" applyBorder="1" applyAlignment="1">
      <alignment horizontal="center" vertical="center" wrapText="1"/>
    </xf>
    <xf numFmtId="164" fontId="7" fillId="0" borderId="1" xfId="1" applyNumberFormat="1" applyFont="1" applyBorder="1" applyAlignment="1">
      <alignment horizontal="center" vertical="center"/>
    </xf>
    <xf numFmtId="164" fontId="7" fillId="0" borderId="13" xfId="1" applyNumberFormat="1" applyFont="1" applyBorder="1" applyAlignment="1">
      <alignment horizontal="center" vertical="center"/>
    </xf>
    <xf numFmtId="164" fontId="8" fillId="0" borderId="1" xfId="1" applyNumberFormat="1" applyFont="1" applyBorder="1" applyAlignment="1">
      <alignment horizontal="center" vertical="center"/>
    </xf>
    <xf numFmtId="164" fontId="8" fillId="0" borderId="13" xfId="1" applyNumberFormat="1" applyFont="1" applyBorder="1" applyAlignment="1">
      <alignment horizontal="center" vertical="center"/>
    </xf>
    <xf numFmtId="0" fontId="8" fillId="5" borderId="1" xfId="0" applyFont="1" applyFill="1" applyBorder="1" applyAlignment="1">
      <alignment vertical="top"/>
    </xf>
    <xf numFmtId="0" fontId="7" fillId="0" borderId="1" xfId="0" applyFont="1" applyBorder="1" applyAlignment="1">
      <alignment wrapText="1"/>
    </xf>
    <xf numFmtId="0" fontId="7" fillId="24" borderId="1" xfId="0" applyFont="1" applyFill="1" applyBorder="1" applyAlignment="1">
      <alignment wrapText="1"/>
    </xf>
    <xf numFmtId="0" fontId="8" fillId="18" borderId="1" xfId="0" applyFont="1" applyFill="1" applyBorder="1" applyAlignment="1">
      <alignment vertical="top"/>
    </xf>
    <xf numFmtId="0" fontId="7" fillId="0" borderId="1" xfId="0" applyFont="1" applyBorder="1" applyAlignment="1">
      <alignment vertical="center" wrapText="1"/>
    </xf>
    <xf numFmtId="0" fontId="7" fillId="0" borderId="1" xfId="0" applyFont="1" applyBorder="1" applyAlignment="1">
      <alignment vertical="top" wrapText="1"/>
    </xf>
    <xf numFmtId="0" fontId="8" fillId="5" borderId="1" xfId="0" applyFont="1" applyFill="1" applyBorder="1" applyAlignment="1">
      <alignment horizontal="left" vertical="top"/>
    </xf>
    <xf numFmtId="0" fontId="7" fillId="5" borderId="1" xfId="0" applyFont="1" applyFill="1" applyBorder="1" applyAlignment="1">
      <alignment vertical="top"/>
    </xf>
    <xf numFmtId="0" fontId="7" fillId="0" borderId="0" xfId="0" applyFont="1" applyAlignment="1">
      <alignment vertical="top" wrapText="1"/>
    </xf>
    <xf numFmtId="0" fontId="7" fillId="6" borderId="1" xfId="0" applyFont="1" applyFill="1" applyBorder="1" applyAlignment="1">
      <alignment wrapText="1"/>
    </xf>
    <xf numFmtId="0" fontId="32" fillId="25" borderId="1" xfId="0" applyFont="1" applyFill="1" applyBorder="1" applyAlignment="1">
      <alignment vertical="top"/>
    </xf>
    <xf numFmtId="0" fontId="32" fillId="26" borderId="1" xfId="0" applyFont="1" applyFill="1" applyBorder="1" applyAlignment="1">
      <alignment vertical="top"/>
    </xf>
    <xf numFmtId="0" fontId="32" fillId="25" borderId="1" xfId="0" applyFont="1" applyFill="1" applyBorder="1" applyAlignment="1">
      <alignment horizontal="left" vertical="top"/>
    </xf>
    <xf numFmtId="0" fontId="32" fillId="25" borderId="1" xfId="0" applyFont="1" applyFill="1" applyBorder="1" applyAlignment="1">
      <alignment vertical="center"/>
    </xf>
    <xf numFmtId="0" fontId="0" fillId="0" borderId="0" xfId="0" applyAlignment="1">
      <alignment vertical="center"/>
    </xf>
    <xf numFmtId="0" fontId="11" fillId="0" borderId="1" xfId="0" applyFont="1" applyBorder="1" applyAlignment="1">
      <alignment vertical="center" wrapText="1"/>
    </xf>
    <xf numFmtId="0" fontId="8" fillId="19" borderId="5" xfId="0" applyFont="1" applyFill="1" applyBorder="1" applyAlignment="1">
      <alignment horizontal="center" vertical="center" wrapText="1"/>
    </xf>
    <xf numFmtId="0" fontId="8" fillId="20" borderId="5" xfId="0" applyFont="1" applyFill="1" applyBorder="1" applyAlignment="1">
      <alignment horizontal="center" vertical="center" wrapText="1"/>
    </xf>
    <xf numFmtId="0" fontId="8" fillId="21" borderId="5" xfId="0" applyFont="1" applyFill="1" applyBorder="1" applyAlignment="1">
      <alignment horizontal="center" vertical="center" wrapText="1"/>
    </xf>
    <xf numFmtId="0" fontId="8" fillId="17" borderId="5" xfId="0" applyFont="1" applyFill="1" applyBorder="1" applyAlignment="1">
      <alignment horizontal="center" vertical="center" wrapText="1"/>
    </xf>
    <xf numFmtId="0" fontId="8" fillId="11" borderId="5" xfId="0" applyFont="1" applyFill="1" applyBorder="1" applyAlignment="1">
      <alignment horizontal="center" vertical="center" wrapText="1"/>
    </xf>
    <xf numFmtId="0" fontId="8" fillId="13" borderId="5" xfId="0" applyFont="1" applyFill="1" applyBorder="1" applyAlignment="1">
      <alignment horizontal="center" vertical="center" wrapText="1"/>
    </xf>
    <xf numFmtId="0" fontId="8" fillId="22" borderId="5" xfId="0" applyFont="1" applyFill="1" applyBorder="1" applyAlignment="1">
      <alignment horizontal="center" vertical="center" wrapText="1"/>
    </xf>
    <xf numFmtId="0" fontId="8" fillId="5" borderId="1" xfId="0" applyFont="1" applyFill="1" applyBorder="1" applyAlignment="1">
      <alignment horizontal="left"/>
    </xf>
    <xf numFmtId="0" fontId="8" fillId="5" borderId="1" xfId="0" applyFont="1" applyFill="1" applyBorder="1" applyAlignment="1">
      <alignment horizontal="left" vertical="center"/>
    </xf>
    <xf numFmtId="0" fontId="8" fillId="18" borderId="1" xfId="0" applyFont="1" applyFill="1" applyBorder="1" applyAlignment="1">
      <alignment horizontal="left"/>
    </xf>
    <xf numFmtId="0" fontId="5" fillId="5" borderId="1" xfId="0" applyFont="1" applyFill="1" applyBorder="1"/>
    <xf numFmtId="0" fontId="0" fillId="0" borderId="1" xfId="0" applyBorder="1"/>
    <xf numFmtId="9" fontId="7" fillId="0" borderId="1" xfId="4" applyNumberFormat="1" applyFont="1" applyFill="1" applyBorder="1"/>
    <xf numFmtId="9" fontId="7" fillId="0" borderId="1" xfId="2" applyFont="1" applyFill="1" applyBorder="1"/>
    <xf numFmtId="9" fontId="5" fillId="0" borderId="1" xfId="2" applyFont="1" applyFill="1" applyBorder="1"/>
    <xf numFmtId="0" fontId="5" fillId="0" borderId="1" xfId="0" applyFont="1" applyBorder="1"/>
    <xf numFmtId="9" fontId="7" fillId="0" borderId="1" xfId="4" applyNumberFormat="1" applyFont="1" applyFill="1" applyBorder="1" applyAlignment="1">
      <alignment horizontal="center"/>
    </xf>
    <xf numFmtId="9" fontId="7" fillId="0" borderId="1" xfId="2" applyFont="1" applyFill="1" applyBorder="1" applyAlignment="1">
      <alignment horizontal="center"/>
    </xf>
    <xf numFmtId="0" fontId="5" fillId="4" borderId="4" xfId="0" applyFont="1" applyFill="1" applyBorder="1" applyAlignment="1">
      <alignment horizontal="center"/>
    </xf>
    <xf numFmtId="9" fontId="5" fillId="0" borderId="1" xfId="2" applyFont="1" applyFill="1" applyBorder="1" applyAlignment="1">
      <alignment horizontal="center"/>
    </xf>
    <xf numFmtId="0" fontId="13" fillId="7" borderId="5" xfId="0" applyFont="1" applyFill="1" applyBorder="1" applyAlignment="1">
      <alignment horizontal="center" vertical="center" wrapText="1"/>
    </xf>
    <xf numFmtId="165" fontId="7" fillId="0" borderId="1" xfId="4" applyNumberFormat="1" applyFont="1" applyFill="1" applyBorder="1" applyAlignment="1">
      <alignment horizontal="center"/>
    </xf>
    <xf numFmtId="1" fontId="7" fillId="0" borderId="1" xfId="4" applyNumberFormat="1" applyFont="1" applyFill="1" applyBorder="1" applyAlignment="1">
      <alignment horizontal="center"/>
    </xf>
    <xf numFmtId="165" fontId="7" fillId="0" borderId="1" xfId="3" applyNumberFormat="1" applyFont="1" applyFill="1" applyBorder="1" applyAlignment="1">
      <alignment horizontal="center"/>
    </xf>
    <xf numFmtId="1" fontId="7" fillId="0" borderId="1" xfId="3" applyNumberFormat="1" applyFont="1" applyFill="1" applyBorder="1" applyAlignment="1">
      <alignment horizontal="center"/>
    </xf>
    <xf numFmtId="165" fontId="7" fillId="0" borderId="1" xfId="0" applyNumberFormat="1" applyFont="1" applyBorder="1" applyAlignment="1">
      <alignment horizontal="center"/>
    </xf>
    <xf numFmtId="1" fontId="7" fillId="0" borderId="1" xfId="0" applyNumberFormat="1" applyFont="1" applyBorder="1" applyAlignment="1">
      <alignment horizontal="center"/>
    </xf>
    <xf numFmtId="0" fontId="5" fillId="15" borderId="1" xfId="0" applyFont="1" applyFill="1" applyBorder="1" applyAlignment="1">
      <alignment horizontal="center" vertical="center" wrapText="1"/>
    </xf>
    <xf numFmtId="0" fontId="5" fillId="15" borderId="1" xfId="0" applyFont="1" applyFill="1" applyBorder="1" applyAlignment="1">
      <alignment horizontal="center" wrapText="1"/>
    </xf>
    <xf numFmtId="0" fontId="5" fillId="4" borderId="1" xfId="0" applyFont="1" applyFill="1" applyBorder="1" applyAlignment="1">
      <alignment horizontal="center"/>
    </xf>
    <xf numFmtId="0" fontId="5" fillId="4" borderId="13" xfId="0" applyFont="1" applyFill="1" applyBorder="1" applyAlignment="1">
      <alignment horizontal="center"/>
    </xf>
    <xf numFmtId="0" fontId="5" fillId="15" borderId="6" xfId="0" applyFont="1" applyFill="1" applyBorder="1" applyAlignment="1">
      <alignment horizontal="center"/>
    </xf>
    <xf numFmtId="0" fontId="5" fillId="15" borderId="7" xfId="0" applyFont="1" applyFill="1" applyBorder="1" applyAlignment="1">
      <alignment horizontal="center"/>
    </xf>
    <xf numFmtId="0" fontId="5" fillId="15" borderId="12" xfId="0" applyFont="1" applyFill="1" applyBorder="1" applyAlignment="1">
      <alignment horizontal="center"/>
    </xf>
  </cellXfs>
  <cellStyles count="49">
    <cellStyle name="Bad" xfId="4" builtinId="27"/>
    <cellStyle name="Comma" xfId="1" builtinId="3"/>
    <cellStyle name="Comma 12" xfId="11" xr:uid="{00000000-0005-0000-0000-000002000000}"/>
    <cellStyle name="Comma 12 2" xfId="21" xr:uid="{B375FD05-7B08-45DB-B6BB-39C9D10DDF45}"/>
    <cellStyle name="Comma 12 2 2" xfId="47" xr:uid="{F2E7D82E-B87C-426B-B7CB-A408ADBA9384}"/>
    <cellStyle name="Comma 12 3" xfId="39" xr:uid="{B8B11D6E-90AF-4CFD-9DBB-424038A849F8}"/>
    <cellStyle name="Comma 2" xfId="22" xr:uid="{6C097593-2BEC-4A81-8BF3-C0DFE25F11C2}"/>
    <cellStyle name="Comma 2 2" xfId="48" xr:uid="{F5F50982-6B1E-4B85-891D-C83930A74AC5}"/>
    <cellStyle name="Comma 2 3" xfId="6" xr:uid="{00000000-0005-0000-0000-000003000000}"/>
    <cellStyle name="Comma 2 3 2" xfId="15" xr:uid="{C8FFFB89-F6DB-4404-B8BE-8FC376DD2E53}"/>
    <cellStyle name="Comma 2 3 2 2" xfId="41" xr:uid="{42E909DE-DBF7-4132-B99E-A44D728B5382}"/>
    <cellStyle name="Comma 2 3 3" xfId="34" xr:uid="{9D4B457E-E311-4572-BB04-45EFD2797C5A}"/>
    <cellStyle name="Comma 3" xfId="32" xr:uid="{0FFF6710-65BB-4173-81D2-28736784AB68}"/>
    <cellStyle name="Comma 3 3" xfId="9" xr:uid="{00000000-0005-0000-0000-000004000000}"/>
    <cellStyle name="Comma 3 3 2" xfId="19" xr:uid="{A85A5594-08E0-45FC-B56D-0A6840F875E5}"/>
    <cellStyle name="Comma 3 3 2 2" xfId="45" xr:uid="{EBD994E2-A04E-45FC-9643-A2FCDF721A43}"/>
    <cellStyle name="Comma 3 3 3" xfId="37" xr:uid="{CB20B3ED-6859-4B34-BD3D-E4B59D875D50}"/>
    <cellStyle name="Comma 4 2" xfId="10" xr:uid="{00000000-0005-0000-0000-000005000000}"/>
    <cellStyle name="Comma 4 2 2" xfId="20" xr:uid="{96AD31D7-F7E9-4836-A666-2D4C59890BB8}"/>
    <cellStyle name="Comma 4 2 2 2" xfId="46" xr:uid="{AFF266AF-C2E3-4F2F-BAAA-6B34CB96E4D4}"/>
    <cellStyle name="Comma 4 2 3" xfId="38" xr:uid="{06515FD1-28A0-4BD6-800F-4F4D5B907EDF}"/>
    <cellStyle name="Comma 5 2" xfId="8" xr:uid="{00000000-0005-0000-0000-000006000000}"/>
    <cellStyle name="Comma 5 2 2" xfId="17" xr:uid="{1930944C-D202-4BC0-8920-9BEFEA5BF231}"/>
    <cellStyle name="Comma 5 2 2 2" xfId="43" xr:uid="{434F0759-ACCF-4410-B172-2ECC0CA94776}"/>
    <cellStyle name="Comma 5 2 3" xfId="36" xr:uid="{119A8FED-687F-4A20-AB51-600F219FFC9E}"/>
    <cellStyle name="Comma 6 3" xfId="7" xr:uid="{00000000-0005-0000-0000-000007000000}"/>
    <cellStyle name="Comma 6 3 2" xfId="16" xr:uid="{C295AD68-7E0C-4576-8B96-591507ED8169}"/>
    <cellStyle name="Comma 6 3 2 2" xfId="42" xr:uid="{560620E5-03CD-4E54-BB17-97427B306C56}"/>
    <cellStyle name="Comma 6 3 3" xfId="35" xr:uid="{3795B949-8A78-4E68-8AFB-E831E3D636C1}"/>
    <cellStyle name="Comma 7" xfId="18" xr:uid="{8B381784-F04F-4958-979F-1A473841D06F}"/>
    <cellStyle name="Comma 7 2" xfId="44" xr:uid="{A02ECC26-D2DD-4243-A6F9-895E8B980C0C}"/>
    <cellStyle name="Comma 9" xfId="5" xr:uid="{00000000-0005-0000-0000-000008000000}"/>
    <cellStyle name="Comma 9 2" xfId="14" xr:uid="{FE57F7B3-9368-41F1-A9A3-CD9313C549D1}"/>
    <cellStyle name="Comma 9 2 2" xfId="40" xr:uid="{AABF72F2-6702-434F-ADDA-07D0530520DE}"/>
    <cellStyle name="Comma 9 3" xfId="33" xr:uid="{5CF01509-E95E-46C1-9630-2E61451F0999}"/>
    <cellStyle name="Excel Built-in Normal" xfId="24" xr:uid="{90236B4E-E813-45A7-AD45-243C037BE1C6}"/>
    <cellStyle name="Good" xfId="3" builtinId="26"/>
    <cellStyle name="Neutral 2" xfId="27" xr:uid="{EC241736-6A3E-432A-93EE-6C3C434EFBA5}"/>
    <cellStyle name="Normal" xfId="0" builtinId="0"/>
    <cellStyle name="Normal 2" xfId="12" xr:uid="{00000000-0005-0000-0000-00000C000000}"/>
    <cellStyle name="Normal 2 2" xfId="29" xr:uid="{79B2C50C-BB83-42A6-81DA-0A43E89148FF}"/>
    <cellStyle name="Normal 2 2 2" xfId="31" xr:uid="{C8A56BC5-EF78-4BE9-8562-0B4D9B61652D}"/>
    <cellStyle name="Normal 2 3" xfId="28" xr:uid="{35FF42B0-50E3-4362-9D48-AF8304BBB1C1}"/>
    <cellStyle name="Normal 3" xfId="13" xr:uid="{00000000-0005-0000-0000-00000D000000}"/>
    <cellStyle name="Normal 3 2" xfId="30" xr:uid="{F133CD5A-6E0D-4998-A0C2-30E371D81A03}"/>
    <cellStyle name="Normal 4" xfId="25" xr:uid="{20456701-75C0-4CF9-AE42-8349E3DD1B92}"/>
    <cellStyle name="Normal 5" xfId="26" xr:uid="{349F689F-F857-4DAE-8724-5FF17ECEE0D2}"/>
    <cellStyle name="Percent" xfId="2" builtinId="5"/>
    <cellStyle name="Standaard_Verkeersprestaties_v_240513064826" xfId="23" xr:uid="{0C78264F-7BF5-4065-B14F-FCAEF8E168FE}"/>
  </cellStyles>
  <dxfs count="30">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ared%20drives\PIN\Flashes\Flash%2048%20Serious%20Injuries\PIN%20Flash%2048%20-%20Indicator.xlsx" TargetMode="External"/><Relationship Id="rId1" Type="http://schemas.openxmlformats.org/officeDocument/2006/relationships/externalLinkPath" Target="PIN%20Flash%2048%20-%20Indica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
      <sheetName val="Definition"/>
      <sheetName val="Progress MAIS 3+ "/>
      <sheetName val="1. Serious injuries"/>
      <sheetName val="AAC SIs"/>
      <sheetName val="2. MAIS3+"/>
      <sheetName val="AAC MAIS3+"/>
      <sheetName val="3. Slight injuries"/>
      <sheetName val="AAC slight"/>
      <sheetName val="4. Road deaths"/>
      <sheetName val="AAC road deaths"/>
      <sheetName val="SIs vs deaths"/>
      <sheetName val="deaths - SIs"/>
      <sheetName val="SIs x deaths"/>
      <sheetName val="SIs vs slight vs death"/>
      <sheetName val="5. Population"/>
      <sheetName val="mortality"/>
      <sheetName val="6. Distance travelled"/>
      <sheetName val="road risk"/>
      <sheetName val="6. SIs age and gender"/>
      <sheetName val="5. SIs age and gender"/>
      <sheetName val="gender all ages"/>
      <sheetName val="Sheet2"/>
      <sheetName val="% age and gender"/>
      <sheetName val="7. SIs gender"/>
      <sheetName val="%SIs gender"/>
      <sheetName val="8. road deaths age and gender"/>
      <sheetName val="7. road deaths age and gender"/>
      <sheetName val="Sheet1"/>
      <sheetName val="8. Road deaths gender"/>
      <sheetName val="% deaths gender"/>
      <sheetName val="9. SIs road user group"/>
      <sheetName val="%road user group SIs"/>
      <sheetName val="10. Road deaths user group"/>
      <sheetName val="%road user group death"/>
      <sheetName val="11. Data collection"/>
      <sheetName val="12. SIs data"/>
      <sheetName val="13. Measures"/>
      <sheetName val="emergency corridor"/>
      <sheetName val="14. KPI"/>
      <sheetName val="Received questionnai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7">
          <cell r="C7">
            <v>1190</v>
          </cell>
          <cell r="D7">
            <v>441</v>
          </cell>
          <cell r="E7">
            <v>1766</v>
          </cell>
          <cell r="F7">
            <v>110</v>
          </cell>
          <cell r="G7">
            <v>2295</v>
          </cell>
          <cell r="H7">
            <v>552</v>
          </cell>
          <cell r="I7">
            <v>296</v>
          </cell>
          <cell r="J7">
            <v>0</v>
          </cell>
          <cell r="N7">
            <v>1316</v>
          </cell>
          <cell r="O7">
            <v>477</v>
          </cell>
          <cell r="P7">
            <v>1794</v>
          </cell>
          <cell r="Q7">
            <v>119</v>
          </cell>
          <cell r="R7">
            <v>2274</v>
          </cell>
          <cell r="S7">
            <v>621</v>
          </cell>
          <cell r="T7">
            <v>344</v>
          </cell>
          <cell r="U7">
            <v>0</v>
          </cell>
          <cell r="Y7">
            <v>1331</v>
          </cell>
          <cell r="Z7">
            <v>556</v>
          </cell>
          <cell r="AA7">
            <v>1687</v>
          </cell>
          <cell r="AB7">
            <v>109</v>
          </cell>
          <cell r="AC7">
            <v>2482</v>
          </cell>
          <cell r="AD7">
            <v>691</v>
          </cell>
          <cell r="AE7">
            <v>401</v>
          </cell>
          <cell r="AF7">
            <v>1</v>
          </cell>
          <cell r="AJ7">
            <v>1237</v>
          </cell>
          <cell r="AK7">
            <v>522</v>
          </cell>
          <cell r="AL7">
            <v>1809</v>
          </cell>
          <cell r="AM7">
            <v>112</v>
          </cell>
          <cell r="AN7">
            <v>2467</v>
          </cell>
          <cell r="AO7">
            <v>662</v>
          </cell>
          <cell r="AP7">
            <v>382</v>
          </cell>
          <cell r="AQ7">
            <v>0</v>
          </cell>
        </row>
        <row r="8">
          <cell r="C8">
            <v>631</v>
          </cell>
          <cell r="D8">
            <v>242</v>
          </cell>
          <cell r="E8">
            <v>572</v>
          </cell>
          <cell r="F8">
            <v>34</v>
          </cell>
          <cell r="G8">
            <v>975</v>
          </cell>
          <cell r="H8">
            <v>335</v>
          </cell>
          <cell r="I8">
            <v>173</v>
          </cell>
          <cell r="J8">
            <v>16</v>
          </cell>
          <cell r="N8">
            <v>692</v>
          </cell>
          <cell r="O8">
            <v>266</v>
          </cell>
          <cell r="P8">
            <v>606</v>
          </cell>
          <cell r="Q8">
            <v>43</v>
          </cell>
          <cell r="R8">
            <v>934</v>
          </cell>
          <cell r="S8">
            <v>351</v>
          </cell>
          <cell r="T8">
            <v>212</v>
          </cell>
          <cell r="U8">
            <v>15</v>
          </cell>
          <cell r="Y8">
            <v>676</v>
          </cell>
          <cell r="Z8">
            <v>251</v>
          </cell>
          <cell r="AA8">
            <v>674</v>
          </cell>
          <cell r="AB8">
            <v>42</v>
          </cell>
          <cell r="AC8">
            <v>1061</v>
          </cell>
          <cell r="AD8">
            <v>412</v>
          </cell>
          <cell r="AE8">
            <v>289</v>
          </cell>
          <cell r="AF8">
            <v>8</v>
          </cell>
          <cell r="AJ8">
            <v>694</v>
          </cell>
          <cell r="AK8">
            <v>215</v>
          </cell>
          <cell r="AL8">
            <v>675</v>
          </cell>
          <cell r="AM8">
            <v>29</v>
          </cell>
          <cell r="AN8">
            <v>977</v>
          </cell>
          <cell r="AO8">
            <v>426</v>
          </cell>
          <cell r="AP8">
            <v>232</v>
          </cell>
          <cell r="AQ8">
            <v>13</v>
          </cell>
        </row>
        <row r="9">
          <cell r="C9">
            <v>364</v>
          </cell>
          <cell r="D9">
            <v>368</v>
          </cell>
          <cell r="E9">
            <v>172</v>
          </cell>
          <cell r="F9">
            <v>18</v>
          </cell>
          <cell r="G9">
            <v>77</v>
          </cell>
          <cell r="H9">
            <v>394</v>
          </cell>
          <cell r="I9">
            <v>142</v>
          </cell>
          <cell r="J9">
            <v>21</v>
          </cell>
          <cell r="N9">
            <v>377</v>
          </cell>
          <cell r="O9">
            <v>322</v>
          </cell>
          <cell r="P9">
            <v>151</v>
          </cell>
          <cell r="Q9">
            <v>10</v>
          </cell>
          <cell r="R9">
            <v>68</v>
          </cell>
          <cell r="S9">
            <v>362</v>
          </cell>
          <cell r="T9">
            <v>164</v>
          </cell>
          <cell r="U9">
            <v>4</v>
          </cell>
          <cell r="Y9">
            <v>417</v>
          </cell>
          <cell r="Z9">
            <v>402</v>
          </cell>
          <cell r="AA9">
            <v>207</v>
          </cell>
          <cell r="AB9">
            <v>15</v>
          </cell>
          <cell r="AC9">
            <v>83</v>
          </cell>
          <cell r="AD9">
            <v>438</v>
          </cell>
          <cell r="AE9">
            <v>200</v>
          </cell>
          <cell r="AF9">
            <v>4</v>
          </cell>
          <cell r="AJ9">
            <v>372</v>
          </cell>
          <cell r="AK9">
            <v>448</v>
          </cell>
          <cell r="AL9">
            <v>217</v>
          </cell>
          <cell r="AM9">
            <v>23</v>
          </cell>
          <cell r="AN9">
            <v>87</v>
          </cell>
          <cell r="AO9">
            <v>440</v>
          </cell>
          <cell r="AP9">
            <v>203</v>
          </cell>
          <cell r="AQ9">
            <v>0</v>
          </cell>
        </row>
        <row r="10">
          <cell r="C10">
            <v>45</v>
          </cell>
          <cell r="D10">
            <v>17</v>
          </cell>
          <cell r="E10">
            <v>89</v>
          </cell>
          <cell r="F10">
            <v>8</v>
          </cell>
          <cell r="G10">
            <v>8</v>
          </cell>
          <cell r="H10">
            <v>40</v>
          </cell>
          <cell r="I10">
            <v>4</v>
          </cell>
          <cell r="J10">
            <v>0</v>
          </cell>
          <cell r="N10">
            <v>57</v>
          </cell>
          <cell r="O10">
            <v>27</v>
          </cell>
          <cell r="P10">
            <v>85</v>
          </cell>
          <cell r="Q10">
            <v>13</v>
          </cell>
          <cell r="R10">
            <v>16</v>
          </cell>
          <cell r="S10">
            <v>47</v>
          </cell>
          <cell r="T10">
            <v>7</v>
          </cell>
          <cell r="U10">
            <v>0</v>
          </cell>
          <cell r="Y10">
            <v>63</v>
          </cell>
          <cell r="Z10">
            <v>25</v>
          </cell>
          <cell r="AA10">
            <v>94</v>
          </cell>
          <cell r="AB10">
            <v>4</v>
          </cell>
          <cell r="AC10">
            <v>9</v>
          </cell>
          <cell r="AD10">
            <v>49</v>
          </cell>
          <cell r="AE10">
            <v>9</v>
          </cell>
          <cell r="AF10">
            <v>0</v>
          </cell>
          <cell r="AJ10">
            <v>58</v>
          </cell>
          <cell r="AK10">
            <v>30</v>
          </cell>
          <cell r="AL10">
            <v>85</v>
          </cell>
          <cell r="AM10">
            <v>4</v>
          </cell>
          <cell r="AN10">
            <v>5</v>
          </cell>
          <cell r="AO10">
            <v>47</v>
          </cell>
          <cell r="AP10">
            <v>3</v>
          </cell>
          <cell r="AQ10">
            <v>0</v>
          </cell>
        </row>
        <row r="11">
          <cell r="C11">
            <v>405</v>
          </cell>
          <cell r="D11">
            <v>238</v>
          </cell>
          <cell r="E11">
            <v>370</v>
          </cell>
          <cell r="F11">
            <v>30</v>
          </cell>
          <cell r="G11">
            <v>267</v>
          </cell>
          <cell r="H11">
            <v>353</v>
          </cell>
          <cell r="I11">
            <v>98</v>
          </cell>
          <cell r="J11">
            <v>0</v>
          </cell>
          <cell r="N11">
            <v>381</v>
          </cell>
          <cell r="O11">
            <v>224</v>
          </cell>
          <cell r="P11">
            <v>294</v>
          </cell>
          <cell r="Q11">
            <v>28</v>
          </cell>
          <cell r="R11">
            <v>222</v>
          </cell>
          <cell r="S11">
            <v>309</v>
          </cell>
          <cell r="T11">
            <v>122</v>
          </cell>
          <cell r="U11">
            <v>0</v>
          </cell>
          <cell r="Y11">
            <v>381</v>
          </cell>
          <cell r="Z11">
            <v>218</v>
          </cell>
          <cell r="AA11">
            <v>313</v>
          </cell>
          <cell r="AB11">
            <v>22</v>
          </cell>
          <cell r="AC11">
            <v>268</v>
          </cell>
          <cell r="AD11">
            <v>380</v>
          </cell>
          <cell r="AE11">
            <v>100</v>
          </cell>
          <cell r="AF11">
            <v>0</v>
          </cell>
          <cell r="AJ11">
            <v>375</v>
          </cell>
          <cell r="AK11">
            <v>236</v>
          </cell>
          <cell r="AL11">
            <v>332</v>
          </cell>
          <cell r="AM11">
            <v>30</v>
          </cell>
          <cell r="AN11">
            <v>238</v>
          </cell>
          <cell r="AO11">
            <v>319</v>
          </cell>
          <cell r="AP11">
            <v>181</v>
          </cell>
          <cell r="AQ11">
            <v>0</v>
          </cell>
        </row>
        <row r="12">
          <cell r="C12">
            <v>16594</v>
          </cell>
          <cell r="D12">
            <v>5380</v>
          </cell>
          <cell r="E12">
            <v>10448</v>
          </cell>
          <cell r="F12">
            <v>542</v>
          </cell>
          <cell r="G12">
            <v>17084</v>
          </cell>
          <cell r="H12">
            <v>5201</v>
          </cell>
          <cell r="I12">
            <v>2589</v>
          </cell>
          <cell r="J12">
            <v>167</v>
          </cell>
          <cell r="N12">
            <v>16701</v>
          </cell>
          <cell r="O12">
            <v>5514</v>
          </cell>
          <cell r="P12">
            <v>9369</v>
          </cell>
          <cell r="Q12">
            <v>514</v>
          </cell>
          <cell r="R12">
            <v>14966</v>
          </cell>
          <cell r="S12">
            <v>4717</v>
          </cell>
          <cell r="T12">
            <v>3191</v>
          </cell>
          <cell r="U12">
            <v>165</v>
          </cell>
          <cell r="Y12">
            <v>16479</v>
          </cell>
          <cell r="Z12">
            <v>5809</v>
          </cell>
          <cell r="AA12">
            <v>9817</v>
          </cell>
          <cell r="AB12">
            <v>530</v>
          </cell>
          <cell r="AC12">
            <v>16041</v>
          </cell>
          <cell r="AD12">
            <v>5336</v>
          </cell>
          <cell r="AE12">
            <v>3524</v>
          </cell>
          <cell r="AF12">
            <v>191</v>
          </cell>
          <cell r="AJ12">
            <v>15067</v>
          </cell>
          <cell r="AK12">
            <v>5322</v>
          </cell>
          <cell r="AN12">
            <v>14464</v>
          </cell>
          <cell r="AO12">
            <v>5433</v>
          </cell>
          <cell r="AP12">
            <v>3197</v>
          </cell>
          <cell r="AQ12">
            <v>157</v>
          </cell>
        </row>
        <row r="13">
          <cell r="C13">
            <v>354</v>
          </cell>
          <cell r="D13">
            <v>191</v>
          </cell>
          <cell r="E13">
            <v>356</v>
          </cell>
          <cell r="F13">
            <v>10</v>
          </cell>
          <cell r="G13">
            <v>521</v>
          </cell>
          <cell r="H13">
            <v>225</v>
          </cell>
          <cell r="I13">
            <v>59</v>
          </cell>
          <cell r="J13">
            <v>0</v>
          </cell>
          <cell r="N13">
            <v>359</v>
          </cell>
          <cell r="O13">
            <v>157</v>
          </cell>
          <cell r="P13">
            <v>286</v>
          </cell>
          <cell r="Q13">
            <v>9</v>
          </cell>
          <cell r="R13">
            <v>554</v>
          </cell>
          <cell r="S13">
            <v>213</v>
          </cell>
          <cell r="T13">
            <v>61</v>
          </cell>
          <cell r="U13">
            <v>0</v>
          </cell>
          <cell r="Y13">
            <v>399</v>
          </cell>
          <cell r="Z13">
            <v>171</v>
          </cell>
          <cell r="AA13">
            <v>293</v>
          </cell>
          <cell r="AB13">
            <v>9</v>
          </cell>
          <cell r="AC13">
            <v>524</v>
          </cell>
          <cell r="AD13">
            <v>270</v>
          </cell>
          <cell r="AE13">
            <v>52</v>
          </cell>
          <cell r="AF13">
            <v>0</v>
          </cell>
          <cell r="AJ13">
            <v>371</v>
          </cell>
          <cell r="AK13">
            <v>162</v>
          </cell>
          <cell r="AL13">
            <v>271</v>
          </cell>
          <cell r="AM13">
            <v>11</v>
          </cell>
          <cell r="AN13">
            <v>582</v>
          </cell>
          <cell r="AO13">
            <v>233</v>
          </cell>
          <cell r="AP13">
            <v>50</v>
          </cell>
          <cell r="AQ13">
            <v>0</v>
          </cell>
        </row>
        <row r="14">
          <cell r="C14">
            <v>72</v>
          </cell>
          <cell r="D14">
            <v>42</v>
          </cell>
          <cell r="E14">
            <v>61</v>
          </cell>
          <cell r="G14">
            <v>74</v>
          </cell>
          <cell r="H14">
            <v>70</v>
          </cell>
          <cell r="I14">
            <v>27</v>
          </cell>
          <cell r="J14">
            <v>0</v>
          </cell>
          <cell r="N14">
            <v>58</v>
          </cell>
          <cell r="O14">
            <v>40</v>
          </cell>
          <cell r="P14">
            <v>48</v>
          </cell>
          <cell r="R14">
            <v>55</v>
          </cell>
          <cell r="S14">
            <v>89</v>
          </cell>
          <cell r="T14">
            <v>62</v>
          </cell>
          <cell r="U14">
            <v>0</v>
          </cell>
          <cell r="Y14">
            <v>92</v>
          </cell>
          <cell r="Z14">
            <v>40</v>
          </cell>
          <cell r="AA14">
            <v>40</v>
          </cell>
          <cell r="AC14">
            <v>53</v>
          </cell>
          <cell r="AD14">
            <v>84</v>
          </cell>
          <cell r="AE14">
            <v>95</v>
          </cell>
          <cell r="AF14">
            <v>0</v>
          </cell>
          <cell r="AJ14">
            <v>83</v>
          </cell>
          <cell r="AK14">
            <v>48</v>
          </cell>
          <cell r="AL14">
            <v>51</v>
          </cell>
          <cell r="AN14">
            <v>76</v>
          </cell>
          <cell r="AO14">
            <v>65</v>
          </cell>
          <cell r="AP14">
            <v>106</v>
          </cell>
          <cell r="AQ14">
            <v>1</v>
          </cell>
        </row>
        <row r="15">
          <cell r="C15">
            <v>1214</v>
          </cell>
          <cell r="D15">
            <v>602</v>
          </cell>
          <cell r="E15">
            <v>2338</v>
          </cell>
          <cell r="F15">
            <v>189</v>
          </cell>
          <cell r="G15">
            <v>699</v>
          </cell>
          <cell r="H15">
            <v>1138</v>
          </cell>
          <cell r="I15">
            <v>483</v>
          </cell>
          <cell r="J15">
            <v>18</v>
          </cell>
          <cell r="N15">
            <v>1339</v>
          </cell>
          <cell r="O15">
            <v>756</v>
          </cell>
          <cell r="P15">
            <v>2608</v>
          </cell>
          <cell r="Q15">
            <v>240</v>
          </cell>
          <cell r="R15">
            <v>713</v>
          </cell>
          <cell r="S15">
            <v>1397</v>
          </cell>
          <cell r="T15">
            <v>718</v>
          </cell>
          <cell r="U15">
            <v>13</v>
          </cell>
          <cell r="Y15">
            <v>1391</v>
          </cell>
          <cell r="Z15">
            <v>829</v>
          </cell>
          <cell r="AA15">
            <v>2835</v>
          </cell>
          <cell r="AB15">
            <v>226</v>
          </cell>
          <cell r="AC15">
            <v>711</v>
          </cell>
          <cell r="AD15">
            <v>1623</v>
          </cell>
          <cell r="AE15">
            <v>874</v>
          </cell>
          <cell r="AF15">
            <v>13</v>
          </cell>
          <cell r="AJ15">
            <v>1531</v>
          </cell>
          <cell r="AK15">
            <v>890</v>
          </cell>
          <cell r="AL15">
            <v>3216</v>
          </cell>
          <cell r="AM15">
            <v>262</v>
          </cell>
          <cell r="AN15">
            <v>759</v>
          </cell>
          <cell r="AO15">
            <v>1742</v>
          </cell>
          <cell r="AP15">
            <v>858</v>
          </cell>
          <cell r="AQ15">
            <v>7</v>
          </cell>
        </row>
        <row r="16">
          <cell r="C16">
            <v>132</v>
          </cell>
          <cell r="D16">
            <v>55</v>
          </cell>
          <cell r="E16">
            <v>74</v>
          </cell>
          <cell r="F16">
            <v>5</v>
          </cell>
          <cell r="G16">
            <v>59</v>
          </cell>
          <cell r="H16">
            <v>43</v>
          </cell>
          <cell r="I16">
            <v>40</v>
          </cell>
          <cell r="J16" t="str">
            <v>-</v>
          </cell>
          <cell r="N16">
            <v>110</v>
          </cell>
          <cell r="O16">
            <v>60</v>
          </cell>
          <cell r="P16">
            <v>75</v>
          </cell>
          <cell r="Q16">
            <v>6</v>
          </cell>
          <cell r="R16">
            <v>38</v>
          </cell>
          <cell r="S16">
            <v>42</v>
          </cell>
          <cell r="T16">
            <v>37</v>
          </cell>
          <cell r="Y16">
            <v>108</v>
          </cell>
          <cell r="Z16">
            <v>50</v>
          </cell>
          <cell r="AA16">
            <v>61</v>
          </cell>
          <cell r="AB16">
            <v>4</v>
          </cell>
          <cell r="AC16">
            <v>42</v>
          </cell>
          <cell r="AD16">
            <v>37</v>
          </cell>
          <cell r="AE16">
            <v>32</v>
          </cell>
        </row>
        <row r="17">
          <cell r="C17">
            <v>2557</v>
          </cell>
          <cell r="D17">
            <v>1341</v>
          </cell>
          <cell r="E17">
            <v>4310</v>
          </cell>
          <cell r="F17">
            <v>441</v>
          </cell>
          <cell r="G17">
            <v>2314.4820078311473</v>
          </cell>
          <cell r="H17">
            <v>1719.5795526750653</v>
          </cell>
          <cell r="I17">
            <v>654.19997533845799</v>
          </cell>
          <cell r="J17">
            <v>0</v>
          </cell>
          <cell r="N17">
            <v>3064</v>
          </cell>
          <cell r="O17">
            <v>1606</v>
          </cell>
          <cell r="P17">
            <v>5128</v>
          </cell>
          <cell r="Q17">
            <v>525</v>
          </cell>
          <cell r="R17">
            <v>2709.4444252924263</v>
          </cell>
          <cell r="S17">
            <v>1966.7617198853995</v>
          </cell>
          <cell r="T17">
            <v>944.36780044438092</v>
          </cell>
          <cell r="U17">
            <v>0</v>
          </cell>
          <cell r="Y17">
            <v>3154</v>
          </cell>
          <cell r="Z17">
            <v>1653</v>
          </cell>
          <cell r="AA17">
            <v>4849</v>
          </cell>
          <cell r="AB17">
            <v>497</v>
          </cell>
          <cell r="AC17">
            <v>2627.6816278402998</v>
          </cell>
          <cell r="AD17">
            <v>1996.46793782291</v>
          </cell>
          <cell r="AE17">
            <v>1179.0566763198881</v>
          </cell>
          <cell r="AF17">
            <v>0</v>
          </cell>
          <cell r="AJ17">
            <v>3143</v>
          </cell>
          <cell r="AK17">
            <v>1648</v>
          </cell>
          <cell r="AL17">
            <v>4868</v>
          </cell>
          <cell r="AM17">
            <v>499</v>
          </cell>
          <cell r="AN17">
            <v>2542.96126722605</v>
          </cell>
          <cell r="AO17">
            <v>2006.2443630452599</v>
          </cell>
          <cell r="AP17">
            <v>1228.6231448021308</v>
          </cell>
          <cell r="AQ17">
            <v>0</v>
          </cell>
        </row>
        <row r="18">
          <cell r="C18">
            <v>103</v>
          </cell>
          <cell r="D18">
            <v>26</v>
          </cell>
          <cell r="E18">
            <v>236</v>
          </cell>
          <cell r="F18">
            <v>34</v>
          </cell>
          <cell r="G18">
            <v>12</v>
          </cell>
          <cell r="H18">
            <v>83</v>
          </cell>
          <cell r="I18">
            <v>22</v>
          </cell>
          <cell r="J18">
            <v>2</v>
          </cell>
          <cell r="N18">
            <v>101</v>
          </cell>
          <cell r="O18">
            <v>49</v>
          </cell>
          <cell r="P18">
            <v>301</v>
          </cell>
          <cell r="Q18">
            <v>34</v>
          </cell>
          <cell r="R18">
            <v>14</v>
          </cell>
          <cell r="S18">
            <v>88</v>
          </cell>
          <cell r="T18">
            <v>20</v>
          </cell>
          <cell r="U18">
            <v>3</v>
          </cell>
          <cell r="Y18">
            <v>145</v>
          </cell>
          <cell r="Z18">
            <v>59</v>
          </cell>
          <cell r="AA18">
            <v>295</v>
          </cell>
          <cell r="AB18">
            <v>34</v>
          </cell>
          <cell r="AC18">
            <v>17</v>
          </cell>
          <cell r="AD18">
            <v>80</v>
          </cell>
          <cell r="AE18">
            <v>31</v>
          </cell>
          <cell r="AF18">
            <v>3</v>
          </cell>
        </row>
        <row r="19">
          <cell r="C19">
            <v>598</v>
          </cell>
          <cell r="D19">
            <v>317</v>
          </cell>
          <cell r="E19">
            <v>524</v>
          </cell>
          <cell r="F19">
            <v>44</v>
          </cell>
          <cell r="G19">
            <v>312</v>
          </cell>
          <cell r="H19">
            <v>342</v>
          </cell>
          <cell r="I19">
            <v>128</v>
          </cell>
          <cell r="J19">
            <v>30</v>
          </cell>
          <cell r="N19">
            <v>681</v>
          </cell>
          <cell r="O19">
            <v>402</v>
          </cell>
          <cell r="P19">
            <v>557</v>
          </cell>
          <cell r="Q19">
            <v>39</v>
          </cell>
          <cell r="R19">
            <v>304</v>
          </cell>
          <cell r="S19">
            <v>419</v>
          </cell>
          <cell r="T19">
            <v>174</v>
          </cell>
          <cell r="U19">
            <v>34</v>
          </cell>
          <cell r="Y19">
            <v>775</v>
          </cell>
          <cell r="Z19">
            <v>442</v>
          </cell>
          <cell r="AA19">
            <v>680</v>
          </cell>
          <cell r="AB19">
            <v>39</v>
          </cell>
          <cell r="AC19">
            <v>337</v>
          </cell>
          <cell r="AD19">
            <v>434</v>
          </cell>
          <cell r="AE19">
            <v>164</v>
          </cell>
          <cell r="AF19">
            <v>39</v>
          </cell>
          <cell r="AJ19">
            <v>769</v>
          </cell>
          <cell r="AK19">
            <v>449</v>
          </cell>
          <cell r="AL19">
            <v>66</v>
          </cell>
          <cell r="AM19">
            <v>8</v>
          </cell>
          <cell r="AN19">
            <v>356</v>
          </cell>
          <cell r="AO19">
            <v>445</v>
          </cell>
          <cell r="AP19">
            <v>186</v>
          </cell>
          <cell r="AQ19">
            <v>74</v>
          </cell>
        </row>
        <row r="20">
          <cell r="C20">
            <v>1100</v>
          </cell>
          <cell r="D20">
            <v>698</v>
          </cell>
          <cell r="E20">
            <v>897</v>
          </cell>
          <cell r="F20">
            <v>58</v>
          </cell>
          <cell r="G20">
            <v>911</v>
          </cell>
          <cell r="H20">
            <v>700</v>
          </cell>
          <cell r="I20">
            <v>284</v>
          </cell>
          <cell r="J20">
            <v>7</v>
          </cell>
          <cell r="N20">
            <v>1134</v>
          </cell>
          <cell r="O20">
            <v>773</v>
          </cell>
          <cell r="P20">
            <v>841</v>
          </cell>
          <cell r="Q20">
            <v>43</v>
          </cell>
          <cell r="R20">
            <v>775</v>
          </cell>
          <cell r="S20">
            <v>665</v>
          </cell>
          <cell r="T20">
            <v>360</v>
          </cell>
          <cell r="U20">
            <v>4</v>
          </cell>
          <cell r="Y20">
            <v>1203</v>
          </cell>
          <cell r="Z20">
            <v>945</v>
          </cell>
          <cell r="AA20">
            <v>847</v>
          </cell>
          <cell r="AB20">
            <v>33</v>
          </cell>
          <cell r="AC20">
            <v>831</v>
          </cell>
          <cell r="AD20">
            <v>782</v>
          </cell>
          <cell r="AE20">
            <v>392</v>
          </cell>
          <cell r="AF20">
            <v>8</v>
          </cell>
          <cell r="AJ20">
            <v>1071</v>
          </cell>
          <cell r="AK20">
            <v>704</v>
          </cell>
          <cell r="AL20">
            <v>872</v>
          </cell>
          <cell r="AM20">
            <v>45</v>
          </cell>
          <cell r="AN20">
            <v>934</v>
          </cell>
          <cell r="AO20">
            <v>755</v>
          </cell>
          <cell r="AP20">
            <v>406</v>
          </cell>
        </row>
        <row r="21">
          <cell r="C21">
            <v>326</v>
          </cell>
          <cell r="D21">
            <v>151</v>
          </cell>
          <cell r="E21">
            <v>141</v>
          </cell>
          <cell r="F21">
            <v>6</v>
          </cell>
          <cell r="G21">
            <v>268</v>
          </cell>
          <cell r="H21">
            <v>226</v>
          </cell>
          <cell r="I21">
            <v>98</v>
          </cell>
          <cell r="J21">
            <v>0</v>
          </cell>
          <cell r="N21">
            <v>395</v>
          </cell>
          <cell r="O21">
            <v>172</v>
          </cell>
          <cell r="P21">
            <v>169</v>
          </cell>
          <cell r="Q21">
            <v>10</v>
          </cell>
          <cell r="R21">
            <v>281</v>
          </cell>
          <cell r="S21">
            <v>218</v>
          </cell>
          <cell r="T21">
            <v>118</v>
          </cell>
          <cell r="U21">
            <v>0</v>
          </cell>
          <cell r="Y21">
            <v>484</v>
          </cell>
          <cell r="Z21">
            <v>226</v>
          </cell>
          <cell r="AA21">
            <v>191</v>
          </cell>
          <cell r="AB21">
            <v>7</v>
          </cell>
          <cell r="AC21">
            <v>273</v>
          </cell>
          <cell r="AD21">
            <v>373</v>
          </cell>
          <cell r="AE21">
            <v>132</v>
          </cell>
          <cell r="AF21">
            <v>0</v>
          </cell>
          <cell r="AJ21">
            <v>414</v>
          </cell>
          <cell r="AK21">
            <v>195</v>
          </cell>
          <cell r="AL21">
            <v>170</v>
          </cell>
          <cell r="AM21">
            <v>5</v>
          </cell>
          <cell r="AN21">
            <v>222</v>
          </cell>
          <cell r="AO21">
            <v>300</v>
          </cell>
          <cell r="AP21">
            <v>134</v>
          </cell>
          <cell r="AQ21">
            <v>0</v>
          </cell>
        </row>
        <row r="22">
          <cell r="C22">
            <v>0</v>
          </cell>
          <cell r="D22">
            <v>0</v>
          </cell>
          <cell r="E22">
            <v>0</v>
          </cell>
          <cell r="F22">
            <v>0</v>
          </cell>
          <cell r="G22">
            <v>0</v>
          </cell>
          <cell r="H22">
            <v>0</v>
          </cell>
          <cell r="I22">
            <v>0</v>
          </cell>
          <cell r="J22">
            <v>0</v>
          </cell>
          <cell r="N22">
            <v>0</v>
          </cell>
          <cell r="O22">
            <v>0</v>
          </cell>
          <cell r="P22">
            <v>0</v>
          </cell>
          <cell r="Q22">
            <v>0</v>
          </cell>
          <cell r="R22">
            <v>0</v>
          </cell>
          <cell r="S22">
            <v>0</v>
          </cell>
          <cell r="T22">
            <v>0</v>
          </cell>
          <cell r="U22">
            <v>0</v>
          </cell>
          <cell r="Y22">
            <v>0</v>
          </cell>
          <cell r="Z22">
            <v>0</v>
          </cell>
          <cell r="AA22">
            <v>0</v>
          </cell>
          <cell r="AB22">
            <v>0</v>
          </cell>
          <cell r="AC22">
            <v>0</v>
          </cell>
          <cell r="AD22">
            <v>0</v>
          </cell>
          <cell r="AE22">
            <v>0</v>
          </cell>
          <cell r="AF22">
            <v>0</v>
          </cell>
        </row>
        <row r="23">
          <cell r="C23">
            <v>76</v>
          </cell>
          <cell r="D23">
            <v>22</v>
          </cell>
          <cell r="E23">
            <v>42</v>
          </cell>
          <cell r="F23">
            <v>1</v>
          </cell>
          <cell r="G23">
            <v>35</v>
          </cell>
          <cell r="H23">
            <v>32</v>
          </cell>
          <cell r="I23">
            <v>9</v>
          </cell>
          <cell r="N23">
            <v>90</v>
          </cell>
          <cell r="O23">
            <v>28</v>
          </cell>
          <cell r="P23">
            <v>68</v>
          </cell>
          <cell r="Q23">
            <v>0</v>
          </cell>
          <cell r="R23">
            <v>27</v>
          </cell>
          <cell r="S23">
            <v>32</v>
          </cell>
          <cell r="T23">
            <v>22</v>
          </cell>
          <cell r="Y23">
            <v>93</v>
          </cell>
          <cell r="Z23">
            <v>34</v>
          </cell>
          <cell r="AA23">
            <v>68</v>
          </cell>
          <cell r="AB23">
            <v>3</v>
          </cell>
          <cell r="AC23">
            <v>27</v>
          </cell>
          <cell r="AD23">
            <v>34</v>
          </cell>
          <cell r="AE23">
            <v>8</v>
          </cell>
          <cell r="AF23">
            <v>0</v>
          </cell>
          <cell r="AJ23">
            <v>98</v>
          </cell>
          <cell r="AK23">
            <v>44</v>
          </cell>
          <cell r="AL23">
            <v>103</v>
          </cell>
          <cell r="AM23">
            <v>2</v>
          </cell>
          <cell r="AN23">
            <v>38</v>
          </cell>
          <cell r="AO23">
            <v>49</v>
          </cell>
          <cell r="AP23">
            <v>13</v>
          </cell>
        </row>
        <row r="24">
          <cell r="C24">
            <v>128</v>
          </cell>
          <cell r="D24">
            <v>107</v>
          </cell>
          <cell r="E24">
            <v>59</v>
          </cell>
          <cell r="F24">
            <v>10</v>
          </cell>
          <cell r="G24">
            <v>55</v>
          </cell>
          <cell r="H24">
            <v>85</v>
          </cell>
          <cell r="I24">
            <v>42</v>
          </cell>
          <cell r="J24">
            <v>4</v>
          </cell>
          <cell r="N24">
            <v>116</v>
          </cell>
          <cell r="O24">
            <v>84</v>
          </cell>
          <cell r="P24">
            <v>58</v>
          </cell>
          <cell r="Q24">
            <v>7</v>
          </cell>
          <cell r="R24">
            <v>41</v>
          </cell>
          <cell r="S24">
            <v>69</v>
          </cell>
          <cell r="T24">
            <v>71</v>
          </cell>
          <cell r="U24">
            <v>3</v>
          </cell>
          <cell r="Y24">
            <v>88</v>
          </cell>
          <cell r="Z24">
            <v>82</v>
          </cell>
          <cell r="AA24">
            <v>48</v>
          </cell>
          <cell r="AB24">
            <v>9</v>
          </cell>
          <cell r="AC24">
            <v>44</v>
          </cell>
          <cell r="AD24">
            <v>80</v>
          </cell>
          <cell r="AE24">
            <v>72</v>
          </cell>
          <cell r="AF24">
            <v>2</v>
          </cell>
          <cell r="AJ24">
            <v>103</v>
          </cell>
          <cell r="AK24">
            <v>71</v>
          </cell>
          <cell r="AL24">
            <v>49</v>
          </cell>
          <cell r="AM24">
            <v>3</v>
          </cell>
          <cell r="AN24">
            <v>37</v>
          </cell>
          <cell r="AO24">
            <v>66</v>
          </cell>
          <cell r="AP24">
            <v>48</v>
          </cell>
          <cell r="AQ24">
            <v>8</v>
          </cell>
        </row>
        <row r="25">
          <cell r="C25">
            <v>96</v>
          </cell>
          <cell r="D25">
            <v>75</v>
          </cell>
          <cell r="E25">
            <v>48</v>
          </cell>
          <cell r="F25">
            <v>6</v>
          </cell>
          <cell r="G25">
            <v>25</v>
          </cell>
          <cell r="H25">
            <v>72</v>
          </cell>
          <cell r="I25">
            <v>47</v>
          </cell>
          <cell r="J25">
            <v>7</v>
          </cell>
          <cell r="N25">
            <v>100</v>
          </cell>
          <cell r="O25">
            <v>82</v>
          </cell>
          <cell r="P25">
            <v>44</v>
          </cell>
          <cell r="Q25">
            <v>7</v>
          </cell>
          <cell r="R25">
            <v>22</v>
          </cell>
          <cell r="S25">
            <v>88</v>
          </cell>
          <cell r="T25">
            <v>49</v>
          </cell>
          <cell r="U25">
            <v>0</v>
          </cell>
          <cell r="Y25">
            <v>109</v>
          </cell>
          <cell r="Z25">
            <v>104</v>
          </cell>
          <cell r="AA25">
            <v>53</v>
          </cell>
          <cell r="AB25">
            <v>5</v>
          </cell>
          <cell r="AC25">
            <v>32</v>
          </cell>
          <cell r="AD25">
            <v>117</v>
          </cell>
          <cell r="AE25">
            <v>55</v>
          </cell>
          <cell r="AF25">
            <v>1</v>
          </cell>
          <cell r="AJ25">
            <v>91</v>
          </cell>
          <cell r="AK25">
            <v>80</v>
          </cell>
          <cell r="AL25">
            <v>66</v>
          </cell>
          <cell r="AM25">
            <v>8</v>
          </cell>
          <cell r="AN25">
            <v>48</v>
          </cell>
          <cell r="AO25">
            <v>125</v>
          </cell>
          <cell r="AP25">
            <v>72</v>
          </cell>
          <cell r="AQ25">
            <v>0</v>
          </cell>
        </row>
        <row r="26">
          <cell r="C26">
            <v>45</v>
          </cell>
          <cell r="D26">
            <v>20</v>
          </cell>
          <cell r="E26">
            <v>84</v>
          </cell>
          <cell r="F26">
            <v>4</v>
          </cell>
          <cell r="G26">
            <v>14</v>
          </cell>
          <cell r="H26">
            <v>62</v>
          </cell>
          <cell r="I26">
            <v>13</v>
          </cell>
          <cell r="J26">
            <v>0</v>
          </cell>
          <cell r="N26">
            <v>56</v>
          </cell>
          <cell r="O26">
            <v>35</v>
          </cell>
          <cell r="P26">
            <v>136</v>
          </cell>
          <cell r="Q26">
            <v>10</v>
          </cell>
          <cell r="R26">
            <v>10</v>
          </cell>
          <cell r="S26">
            <v>66</v>
          </cell>
          <cell r="T26">
            <v>26</v>
          </cell>
          <cell r="U26">
            <v>0</v>
          </cell>
          <cell r="Y26">
            <v>62</v>
          </cell>
          <cell r="Z26">
            <v>28</v>
          </cell>
          <cell r="AA26">
            <v>147</v>
          </cell>
          <cell r="AB26">
            <v>12</v>
          </cell>
          <cell r="AC26">
            <v>15</v>
          </cell>
          <cell r="AD26">
            <v>84</v>
          </cell>
          <cell r="AE26">
            <v>31</v>
          </cell>
          <cell r="AF26">
            <v>0</v>
          </cell>
        </row>
        <row r="27">
          <cell r="C27">
            <v>1814</v>
          </cell>
          <cell r="D27">
            <v>741</v>
          </cell>
          <cell r="E27">
            <v>2383</v>
          </cell>
          <cell r="F27">
            <v>250</v>
          </cell>
          <cell r="G27">
            <v>3634</v>
          </cell>
          <cell r="H27">
            <v>668</v>
          </cell>
          <cell r="I27">
            <v>497</v>
          </cell>
          <cell r="J27">
            <v>238</v>
          </cell>
          <cell r="N27">
            <v>2395</v>
          </cell>
          <cell r="O27">
            <v>735</v>
          </cell>
          <cell r="P27">
            <v>2747</v>
          </cell>
          <cell r="Q27">
            <v>259</v>
          </cell>
          <cell r="R27">
            <v>4434</v>
          </cell>
          <cell r="S27">
            <v>672</v>
          </cell>
          <cell r="T27">
            <v>550</v>
          </cell>
          <cell r="U27">
            <v>588</v>
          </cell>
          <cell r="Y27">
            <v>2704</v>
          </cell>
          <cell r="Z27">
            <v>932</v>
          </cell>
          <cell r="AA27">
            <v>3173</v>
          </cell>
          <cell r="AB27">
            <v>329</v>
          </cell>
          <cell r="AC27">
            <v>5163</v>
          </cell>
          <cell r="AD27">
            <v>758</v>
          </cell>
          <cell r="AE27">
            <v>626</v>
          </cell>
          <cell r="AF27">
            <v>688</v>
          </cell>
          <cell r="AJ27">
            <v>2710</v>
          </cell>
          <cell r="AK27">
            <v>907</v>
          </cell>
          <cell r="AL27">
            <v>2770</v>
          </cell>
          <cell r="AM27">
            <v>222</v>
          </cell>
          <cell r="AN27">
            <v>5412</v>
          </cell>
          <cell r="AO27">
            <v>831</v>
          </cell>
          <cell r="AP27">
            <v>639</v>
          </cell>
          <cell r="AQ27">
            <v>886</v>
          </cell>
        </row>
        <row r="28">
          <cell r="C28">
            <v>2128</v>
          </cell>
          <cell r="D28">
            <v>1595</v>
          </cell>
          <cell r="E28">
            <v>1154</v>
          </cell>
          <cell r="F28">
            <v>103</v>
          </cell>
          <cell r="G28">
            <v>1242</v>
          </cell>
          <cell r="H28">
            <v>1954</v>
          </cell>
          <cell r="I28">
            <v>620</v>
          </cell>
          <cell r="J28">
            <v>9</v>
          </cell>
          <cell r="N28">
            <v>2059</v>
          </cell>
          <cell r="O28">
            <v>1496</v>
          </cell>
          <cell r="P28">
            <v>1115</v>
          </cell>
          <cell r="Q28">
            <v>111</v>
          </cell>
          <cell r="R28">
            <v>1108</v>
          </cell>
          <cell r="S28">
            <v>1672</v>
          </cell>
          <cell r="T28">
            <v>712</v>
          </cell>
          <cell r="U28">
            <v>3</v>
          </cell>
          <cell r="Y28">
            <v>1635</v>
          </cell>
          <cell r="Z28">
            <v>1315</v>
          </cell>
          <cell r="AA28">
            <v>984</v>
          </cell>
          <cell r="AB28">
            <v>74</v>
          </cell>
          <cell r="AC28">
            <v>1132</v>
          </cell>
          <cell r="AD28">
            <v>1674</v>
          </cell>
          <cell r="AE28">
            <v>722</v>
          </cell>
          <cell r="AF28">
            <v>5</v>
          </cell>
          <cell r="AJ28">
            <v>1645</v>
          </cell>
          <cell r="AK28">
            <v>1376</v>
          </cell>
          <cell r="AL28">
            <v>1030</v>
          </cell>
          <cell r="AM28">
            <v>78</v>
          </cell>
          <cell r="AN28">
            <v>1063</v>
          </cell>
          <cell r="AO28">
            <v>1786</v>
          </cell>
          <cell r="AP28">
            <v>611</v>
          </cell>
          <cell r="AQ28">
            <v>5</v>
          </cell>
        </row>
        <row r="29">
          <cell r="C29">
            <v>430</v>
          </cell>
          <cell r="D29">
            <v>235</v>
          </cell>
          <cell r="E29">
            <v>539</v>
          </cell>
          <cell r="F29">
            <v>21</v>
          </cell>
          <cell r="G29">
            <v>120</v>
          </cell>
          <cell r="H29">
            <v>291</v>
          </cell>
          <cell r="I29">
            <v>237</v>
          </cell>
          <cell r="J29">
            <v>4</v>
          </cell>
          <cell r="N29">
            <v>476</v>
          </cell>
          <cell r="O29">
            <v>259</v>
          </cell>
          <cell r="P29">
            <v>666</v>
          </cell>
          <cell r="Q29">
            <v>52</v>
          </cell>
          <cell r="R29">
            <v>147</v>
          </cell>
          <cell r="S29">
            <v>306</v>
          </cell>
          <cell r="T29">
            <v>255</v>
          </cell>
          <cell r="U29">
            <v>0</v>
          </cell>
          <cell r="Y29">
            <v>521</v>
          </cell>
          <cell r="Z29">
            <v>299</v>
          </cell>
          <cell r="AA29">
            <v>666</v>
          </cell>
          <cell r="AB29">
            <v>45</v>
          </cell>
          <cell r="AC29">
            <v>149</v>
          </cell>
          <cell r="AD29">
            <v>350</v>
          </cell>
          <cell r="AE29">
            <v>270</v>
          </cell>
          <cell r="AF29">
            <v>2</v>
          </cell>
          <cell r="AJ29">
            <v>545</v>
          </cell>
          <cell r="AK29">
            <v>260</v>
          </cell>
          <cell r="AL29">
            <v>869</v>
          </cell>
          <cell r="AM29">
            <v>56</v>
          </cell>
          <cell r="AN29">
            <v>180</v>
          </cell>
          <cell r="AO29">
            <v>350</v>
          </cell>
          <cell r="AP29">
            <v>237</v>
          </cell>
          <cell r="AQ29">
            <v>3</v>
          </cell>
        </row>
        <row r="30">
          <cell r="C30">
            <v>1055</v>
          </cell>
          <cell r="D30">
            <v>1094</v>
          </cell>
          <cell r="E30">
            <v>401</v>
          </cell>
          <cell r="F30">
            <v>38</v>
          </cell>
          <cell r="G30">
            <v>785</v>
          </cell>
          <cell r="H30">
            <v>1471</v>
          </cell>
          <cell r="I30">
            <v>553</v>
          </cell>
          <cell r="J30">
            <v>94</v>
          </cell>
          <cell r="N30">
            <v>713</v>
          </cell>
          <cell r="O30">
            <v>823</v>
          </cell>
          <cell r="P30">
            <v>280</v>
          </cell>
          <cell r="Q30">
            <v>25</v>
          </cell>
          <cell r="R30">
            <v>417</v>
          </cell>
          <cell r="S30">
            <v>1104</v>
          </cell>
          <cell r="T30">
            <v>341</v>
          </cell>
          <cell r="U30">
            <v>93</v>
          </cell>
          <cell r="Y30">
            <v>653</v>
          </cell>
          <cell r="Z30">
            <v>708</v>
          </cell>
          <cell r="AA30">
            <v>294</v>
          </cell>
          <cell r="AB30">
            <v>26</v>
          </cell>
          <cell r="AC30">
            <v>423</v>
          </cell>
          <cell r="AD30">
            <v>1095</v>
          </cell>
          <cell r="AE30">
            <v>327</v>
          </cell>
          <cell r="AF30">
            <v>164</v>
          </cell>
          <cell r="AJ30">
            <v>592</v>
          </cell>
          <cell r="AK30">
            <v>683</v>
          </cell>
          <cell r="AN30">
            <v>435</v>
          </cell>
          <cell r="AO30">
            <v>1022</v>
          </cell>
          <cell r="AP30">
            <v>301</v>
          </cell>
          <cell r="AQ30">
            <v>138</v>
          </cell>
        </row>
        <row r="31">
          <cell r="C31">
            <v>515</v>
          </cell>
          <cell r="D31">
            <v>181</v>
          </cell>
          <cell r="E31">
            <v>348</v>
          </cell>
          <cell r="F31">
            <v>24</v>
          </cell>
          <cell r="G31">
            <v>1735</v>
          </cell>
          <cell r="H31">
            <v>132</v>
          </cell>
          <cell r="I31">
            <v>162</v>
          </cell>
          <cell r="J31">
            <v>1</v>
          </cell>
          <cell r="N31">
            <v>668</v>
          </cell>
          <cell r="O31">
            <v>246</v>
          </cell>
          <cell r="P31">
            <v>392</v>
          </cell>
          <cell r="Q31">
            <v>32</v>
          </cell>
          <cell r="R31">
            <v>2105</v>
          </cell>
          <cell r="S31">
            <v>178</v>
          </cell>
          <cell r="T31">
            <v>161</v>
          </cell>
          <cell r="U31">
            <v>2</v>
          </cell>
          <cell r="Y31">
            <v>738</v>
          </cell>
          <cell r="Z31">
            <v>266</v>
          </cell>
          <cell r="AA31">
            <v>487</v>
          </cell>
          <cell r="AB31">
            <v>26</v>
          </cell>
          <cell r="AC31">
            <v>2749</v>
          </cell>
          <cell r="AD31">
            <v>266</v>
          </cell>
          <cell r="AE31">
            <v>186</v>
          </cell>
          <cell r="AF31">
            <v>0</v>
          </cell>
          <cell r="AJ31">
            <v>756</v>
          </cell>
          <cell r="AK31">
            <v>280</v>
          </cell>
          <cell r="AL31">
            <v>459</v>
          </cell>
          <cell r="AM31">
            <v>35</v>
          </cell>
          <cell r="AN31">
            <v>2575</v>
          </cell>
          <cell r="AO31">
            <v>261</v>
          </cell>
          <cell r="AP31">
            <v>209</v>
          </cell>
          <cell r="AQ31">
            <v>0</v>
          </cell>
        </row>
        <row r="32">
          <cell r="C32">
            <v>110</v>
          </cell>
          <cell r="E32">
            <v>174</v>
          </cell>
          <cell r="G32">
            <v>207</v>
          </cell>
          <cell r="H32">
            <v>82</v>
          </cell>
          <cell r="I32">
            <v>30</v>
          </cell>
          <cell r="J32">
            <v>75</v>
          </cell>
          <cell r="N32">
            <v>140</v>
          </cell>
          <cell r="O32" t="str">
            <v>-</v>
          </cell>
          <cell r="P32">
            <v>190</v>
          </cell>
          <cell r="R32">
            <v>238</v>
          </cell>
          <cell r="S32">
            <v>94</v>
          </cell>
          <cell r="T32">
            <v>30</v>
          </cell>
          <cell r="U32">
            <v>92</v>
          </cell>
          <cell r="Y32">
            <v>134</v>
          </cell>
          <cell r="AA32">
            <v>201</v>
          </cell>
          <cell r="AC32">
            <v>254</v>
          </cell>
          <cell r="AD32">
            <v>92</v>
          </cell>
          <cell r="AE32">
            <v>66</v>
          </cell>
          <cell r="AF32">
            <v>115</v>
          </cell>
          <cell r="AJ32">
            <v>143</v>
          </cell>
          <cell r="AL32">
            <v>198</v>
          </cell>
          <cell r="AN32">
            <v>247</v>
          </cell>
          <cell r="AO32">
            <v>85</v>
          </cell>
          <cell r="AP32">
            <v>71</v>
          </cell>
          <cell r="AQ32">
            <v>85</v>
          </cell>
        </row>
        <row r="33">
          <cell r="C33">
            <v>233</v>
          </cell>
          <cell r="D33">
            <v>171</v>
          </cell>
          <cell r="E33">
            <v>121</v>
          </cell>
          <cell r="F33">
            <v>16</v>
          </cell>
          <cell r="G33">
            <v>93</v>
          </cell>
          <cell r="H33">
            <v>195</v>
          </cell>
          <cell r="I33">
            <v>50</v>
          </cell>
          <cell r="J33">
            <v>0</v>
          </cell>
          <cell r="N33">
            <v>222</v>
          </cell>
          <cell r="O33">
            <v>167</v>
          </cell>
          <cell r="P33">
            <v>106</v>
          </cell>
          <cell r="Q33">
            <v>15</v>
          </cell>
          <cell r="R33">
            <v>84</v>
          </cell>
          <cell r="S33">
            <v>195</v>
          </cell>
          <cell r="T33">
            <v>50</v>
          </cell>
          <cell r="U33">
            <v>0</v>
          </cell>
          <cell r="Y33">
            <v>208</v>
          </cell>
          <cell r="Z33">
            <v>160</v>
          </cell>
          <cell r="AA33">
            <v>111</v>
          </cell>
          <cell r="AB33">
            <v>14</v>
          </cell>
          <cell r="AC33">
            <v>99</v>
          </cell>
          <cell r="AD33">
            <v>214</v>
          </cell>
          <cell r="AE33">
            <v>51</v>
          </cell>
          <cell r="AF33">
            <v>0</v>
          </cell>
          <cell r="AJ33">
            <v>200</v>
          </cell>
          <cell r="AK33">
            <v>166</v>
          </cell>
          <cell r="AL33">
            <v>100</v>
          </cell>
          <cell r="AM33">
            <v>9</v>
          </cell>
          <cell r="AN33">
            <v>88</v>
          </cell>
          <cell r="AO33">
            <v>222</v>
          </cell>
          <cell r="AP33">
            <v>67</v>
          </cell>
          <cell r="AQ33">
            <v>0</v>
          </cell>
        </row>
        <row r="34">
          <cell r="C34">
            <v>5689.61013</v>
          </cell>
          <cell r="D34">
            <v>2559.2753299999999</v>
          </cell>
          <cell r="E34">
            <v>4310.7397000000001</v>
          </cell>
          <cell r="F34">
            <v>146.41225</v>
          </cell>
          <cell r="G34">
            <v>4267.8391899999997</v>
          </cell>
          <cell r="H34">
            <v>4317.9789099999998</v>
          </cell>
          <cell r="I34">
            <v>1094.2147600000001</v>
          </cell>
          <cell r="J34">
            <v>0</v>
          </cell>
          <cell r="N34">
            <v>6461.8569699999998</v>
          </cell>
          <cell r="O34">
            <v>3099.9866699999998</v>
          </cell>
          <cell r="P34">
            <v>5029.3871300000001</v>
          </cell>
          <cell r="Q34">
            <v>170.27071000000001</v>
          </cell>
          <cell r="R34">
            <v>4285.1159699999998</v>
          </cell>
          <cell r="S34">
            <v>4967.4545500000004</v>
          </cell>
          <cell r="T34">
            <v>1522.80943</v>
          </cell>
          <cell r="U34">
            <v>0</v>
          </cell>
          <cell r="Y34">
            <v>7121.2814099999996</v>
          </cell>
          <cell r="Z34">
            <v>3582.7914599999999</v>
          </cell>
          <cell r="AA34">
            <v>5365.6711800000003</v>
          </cell>
          <cell r="AB34">
            <v>241.23967999999999</v>
          </cell>
          <cell r="AC34">
            <v>4044.77655</v>
          </cell>
          <cell r="AD34">
            <v>5889.1859400000003</v>
          </cell>
          <cell r="AE34">
            <v>1744.2691500000001</v>
          </cell>
          <cell r="AF34">
            <v>0</v>
          </cell>
          <cell r="AJ34">
            <v>7330.5994700000001</v>
          </cell>
          <cell r="AK34">
            <v>3608.6477199999999</v>
          </cell>
          <cell r="AL34">
            <v>5238.7086600000002</v>
          </cell>
          <cell r="AM34">
            <v>242.17092</v>
          </cell>
          <cell r="AN34">
            <v>3941.7806799999998</v>
          </cell>
          <cell r="AO34">
            <v>6067.3270700000003</v>
          </cell>
          <cell r="AP34">
            <v>1657.6900499999999</v>
          </cell>
          <cell r="AQ34">
            <v>0</v>
          </cell>
        </row>
        <row r="35">
          <cell r="C35">
            <v>459</v>
          </cell>
          <cell r="D35">
            <v>152</v>
          </cell>
          <cell r="E35">
            <v>1051</v>
          </cell>
          <cell r="F35">
            <v>39</v>
          </cell>
          <cell r="G35">
            <v>1455</v>
          </cell>
          <cell r="H35">
            <v>408</v>
          </cell>
          <cell r="I35">
            <v>229</v>
          </cell>
          <cell r="J35">
            <v>0</v>
          </cell>
          <cell r="N35">
            <v>541</v>
          </cell>
          <cell r="O35">
            <v>197</v>
          </cell>
          <cell r="P35">
            <v>1122</v>
          </cell>
          <cell r="Q35">
            <v>37</v>
          </cell>
          <cell r="R35">
            <v>1350</v>
          </cell>
          <cell r="S35">
            <v>424</v>
          </cell>
          <cell r="T35">
            <v>262</v>
          </cell>
          <cell r="U35">
            <v>0</v>
          </cell>
          <cell r="Y35">
            <v>565</v>
          </cell>
          <cell r="Z35">
            <v>203</v>
          </cell>
          <cell r="AA35">
            <v>1121</v>
          </cell>
          <cell r="AB35">
            <v>55</v>
          </cell>
          <cell r="AC35">
            <v>1329</v>
          </cell>
          <cell r="AD35">
            <v>445</v>
          </cell>
          <cell r="AE35">
            <v>284</v>
          </cell>
          <cell r="AF35">
            <v>0</v>
          </cell>
          <cell r="AJ35">
            <v>538</v>
          </cell>
          <cell r="AK35">
            <v>181</v>
          </cell>
          <cell r="AL35">
            <v>1256</v>
          </cell>
          <cell r="AM35">
            <v>44</v>
          </cell>
          <cell r="AN35">
            <v>1328</v>
          </cell>
          <cell r="AO35">
            <v>476</v>
          </cell>
          <cell r="AP35">
            <v>273</v>
          </cell>
          <cell r="AQ35">
            <v>0</v>
          </cell>
        </row>
        <row r="36">
          <cell r="C36">
            <v>374</v>
          </cell>
          <cell r="D36">
            <v>199</v>
          </cell>
          <cell r="E36">
            <v>511</v>
          </cell>
          <cell r="F36">
            <v>23</v>
          </cell>
          <cell r="G36">
            <v>87</v>
          </cell>
          <cell r="H36">
            <v>472</v>
          </cell>
          <cell r="I36">
            <v>385</v>
          </cell>
          <cell r="J36">
            <v>10</v>
          </cell>
          <cell r="N36">
            <v>405</v>
          </cell>
          <cell r="O36">
            <v>278</v>
          </cell>
          <cell r="P36">
            <v>526</v>
          </cell>
          <cell r="Q36">
            <v>30</v>
          </cell>
          <cell r="R36">
            <v>69</v>
          </cell>
          <cell r="S36">
            <v>629</v>
          </cell>
          <cell r="T36">
            <v>475</v>
          </cell>
          <cell r="U36">
            <v>34</v>
          </cell>
          <cell r="Y36">
            <v>454</v>
          </cell>
          <cell r="Z36">
            <v>302</v>
          </cell>
          <cell r="AA36">
            <v>605</v>
          </cell>
          <cell r="AB36">
            <v>36</v>
          </cell>
          <cell r="AC36">
            <v>67</v>
          </cell>
          <cell r="AD36">
            <v>630</v>
          </cell>
          <cell r="AE36">
            <v>482</v>
          </cell>
          <cell r="AF36">
            <v>21</v>
          </cell>
          <cell r="AJ36">
            <v>500</v>
          </cell>
          <cell r="AK36">
            <v>297</v>
          </cell>
          <cell r="AL36">
            <v>573</v>
          </cell>
          <cell r="AM36">
            <v>34</v>
          </cell>
          <cell r="AN36">
            <v>57</v>
          </cell>
          <cell r="AO36">
            <v>629</v>
          </cell>
          <cell r="AP36">
            <v>522</v>
          </cell>
          <cell r="AQ36">
            <v>32</v>
          </cell>
        </row>
        <row r="37">
          <cell r="C37">
            <v>175</v>
          </cell>
          <cell r="D37">
            <v>71</v>
          </cell>
          <cell r="E37">
            <v>156</v>
          </cell>
          <cell r="F37">
            <v>8</v>
          </cell>
          <cell r="G37">
            <v>84</v>
          </cell>
          <cell r="H37">
            <v>73</v>
          </cell>
          <cell r="I37">
            <v>60</v>
          </cell>
          <cell r="J37">
            <v>0</v>
          </cell>
          <cell r="N37">
            <v>143</v>
          </cell>
          <cell r="O37">
            <v>56</v>
          </cell>
          <cell r="P37">
            <v>147</v>
          </cell>
          <cell r="Q37">
            <v>8</v>
          </cell>
          <cell r="R37">
            <v>75</v>
          </cell>
          <cell r="S37">
            <v>60</v>
          </cell>
          <cell r="T37">
            <v>78</v>
          </cell>
          <cell r="U37">
            <v>2</v>
          </cell>
          <cell r="Y37">
            <v>172</v>
          </cell>
          <cell r="Z37">
            <v>87</v>
          </cell>
          <cell r="AA37">
            <v>126</v>
          </cell>
          <cell r="AB37">
            <v>7</v>
          </cell>
          <cell r="AC37">
            <v>55</v>
          </cell>
          <cell r="AD37">
            <v>60</v>
          </cell>
          <cell r="AE37">
            <v>70</v>
          </cell>
          <cell r="AF37">
            <v>1</v>
          </cell>
          <cell r="AJ37">
            <v>170</v>
          </cell>
          <cell r="AK37">
            <v>76</v>
          </cell>
          <cell r="AL37">
            <v>150</v>
          </cell>
          <cell r="AM37">
            <v>10</v>
          </cell>
          <cell r="AN37">
            <v>43</v>
          </cell>
          <cell r="AO37">
            <v>67</v>
          </cell>
          <cell r="AP37">
            <v>52</v>
          </cell>
        </row>
        <row r="38">
          <cell r="C38">
            <v>673</v>
          </cell>
          <cell r="D38">
            <v>539</v>
          </cell>
          <cell r="E38">
            <v>383</v>
          </cell>
          <cell r="F38">
            <v>45</v>
          </cell>
          <cell r="G38">
            <v>403</v>
          </cell>
          <cell r="H38">
            <v>655</v>
          </cell>
          <cell r="I38">
            <v>246</v>
          </cell>
          <cell r="J38">
            <v>9</v>
          </cell>
          <cell r="N38">
            <v>800</v>
          </cell>
          <cell r="O38">
            <v>632</v>
          </cell>
          <cell r="P38">
            <v>417</v>
          </cell>
          <cell r="Q38">
            <v>34</v>
          </cell>
          <cell r="R38">
            <v>410</v>
          </cell>
          <cell r="S38">
            <v>754</v>
          </cell>
          <cell r="T38">
            <v>295</v>
          </cell>
          <cell r="U38">
            <v>5</v>
          </cell>
          <cell r="Y38">
            <v>787</v>
          </cell>
          <cell r="Z38">
            <v>594</v>
          </cell>
          <cell r="AA38">
            <v>428</v>
          </cell>
          <cell r="AB38">
            <v>42</v>
          </cell>
          <cell r="AC38">
            <v>379</v>
          </cell>
          <cell r="AD38">
            <v>747</v>
          </cell>
          <cell r="AE38">
            <v>318</v>
          </cell>
          <cell r="AF38">
            <v>7</v>
          </cell>
          <cell r="AJ38">
            <v>778</v>
          </cell>
          <cell r="AK38">
            <v>576</v>
          </cell>
          <cell r="AL38">
            <v>469</v>
          </cell>
          <cell r="AM38">
            <v>44</v>
          </cell>
          <cell r="AN38">
            <v>426</v>
          </cell>
          <cell r="AO38">
            <v>827</v>
          </cell>
          <cell r="AP38">
            <v>269</v>
          </cell>
          <cell r="AQ38">
            <v>9</v>
          </cell>
        </row>
        <row r="39">
          <cell r="C39">
            <v>32315</v>
          </cell>
          <cell r="D39">
            <v>14350</v>
          </cell>
          <cell r="E39">
            <v>27707</v>
          </cell>
          <cell r="F39">
            <v>2002</v>
          </cell>
          <cell r="G39">
            <v>33821.482007831146</v>
          </cell>
          <cell r="H39">
            <v>16465.579552675066</v>
          </cell>
          <cell r="I39">
            <v>7357.199975338458</v>
          </cell>
          <cell r="J39">
            <v>693</v>
          </cell>
          <cell r="N39">
            <v>33800</v>
          </cell>
          <cell r="O39">
            <v>14800</v>
          </cell>
          <cell r="P39">
            <v>28114</v>
          </cell>
          <cell r="Q39">
            <v>2151</v>
          </cell>
          <cell r="R39">
            <v>32556.444425292426</v>
          </cell>
          <cell r="S39">
            <v>15980.761719885399</v>
          </cell>
          <cell r="T39">
            <v>8801.3678004443809</v>
          </cell>
          <cell r="U39">
            <v>1019</v>
          </cell>
          <cell r="Y39">
            <v>34043</v>
          </cell>
          <cell r="Z39">
            <v>15604</v>
          </cell>
          <cell r="AA39">
            <v>29115</v>
          </cell>
          <cell r="AB39">
            <v>2114</v>
          </cell>
          <cell r="AC39">
            <v>35446.681627840298</v>
          </cell>
          <cell r="AD39">
            <v>17749.467937822912</v>
          </cell>
          <cell r="AE39">
            <v>9888.0566763198876</v>
          </cell>
          <cell r="AF39">
            <v>1244</v>
          </cell>
          <cell r="AJ39">
            <v>32068</v>
          </cell>
          <cell r="AK39">
            <v>14736</v>
          </cell>
          <cell r="AL39">
            <v>18378</v>
          </cell>
          <cell r="AM39">
            <v>1443</v>
          </cell>
          <cell r="AN39">
            <v>33832.961267226048</v>
          </cell>
          <cell r="AO39">
            <v>17670.244363045262</v>
          </cell>
          <cell r="AP39">
            <v>9434.6231448021317</v>
          </cell>
          <cell r="AQ39">
            <v>1377</v>
          </cell>
        </row>
      </sheetData>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B6FFF-B11E-4C79-B9A3-90D50972AE3F}">
  <dimension ref="B2:C35"/>
  <sheetViews>
    <sheetView workbookViewId="0">
      <selection activeCell="F9" sqref="F9"/>
    </sheetView>
  </sheetViews>
  <sheetFormatPr defaultRowHeight="14.5" x14ac:dyDescent="0.35"/>
  <cols>
    <col min="2" max="2" width="21" customWidth="1"/>
    <col min="3" max="3" width="10.08984375" customWidth="1"/>
  </cols>
  <sheetData>
    <row r="2" spans="2:3" x14ac:dyDescent="0.35">
      <c r="B2" s="61" t="s">
        <v>126</v>
      </c>
      <c r="C2" s="61" t="s">
        <v>127</v>
      </c>
    </row>
    <row r="3" spans="2:3" x14ac:dyDescent="0.35">
      <c r="B3" s="62" t="s">
        <v>96</v>
      </c>
      <c r="C3" s="63" t="s">
        <v>7</v>
      </c>
    </row>
    <row r="4" spans="2:3" x14ac:dyDescent="0.35">
      <c r="B4" s="62" t="s">
        <v>97</v>
      </c>
      <c r="C4" s="63" t="s">
        <v>8</v>
      </c>
    </row>
    <row r="5" spans="2:3" x14ac:dyDescent="0.35">
      <c r="B5" s="62" t="s">
        <v>114</v>
      </c>
      <c r="C5" s="63" t="s">
        <v>9</v>
      </c>
    </row>
    <row r="6" spans="2:3" x14ac:dyDescent="0.35">
      <c r="B6" s="62" t="s">
        <v>112</v>
      </c>
      <c r="C6" s="63" t="s">
        <v>6</v>
      </c>
    </row>
    <row r="7" spans="2:3" x14ac:dyDescent="0.35">
      <c r="B7" s="62" t="s">
        <v>98</v>
      </c>
      <c r="C7" s="63" t="s">
        <v>10</v>
      </c>
    </row>
    <row r="8" spans="2:3" x14ac:dyDescent="0.35">
      <c r="B8" s="62" t="s">
        <v>100</v>
      </c>
      <c r="C8" s="63" t="s">
        <v>11</v>
      </c>
    </row>
    <row r="9" spans="2:3" x14ac:dyDescent="0.35">
      <c r="B9" s="62" t="s">
        <v>102</v>
      </c>
      <c r="C9" s="63" t="s">
        <v>12</v>
      </c>
    </row>
    <row r="10" spans="2:3" x14ac:dyDescent="0.35">
      <c r="B10" s="62" t="s">
        <v>115</v>
      </c>
      <c r="C10" s="63" t="s">
        <v>13</v>
      </c>
    </row>
    <row r="11" spans="2:3" x14ac:dyDescent="0.35">
      <c r="B11" s="62" t="s">
        <v>116</v>
      </c>
      <c r="C11" s="63" t="s">
        <v>14</v>
      </c>
    </row>
    <row r="12" spans="2:3" x14ac:dyDescent="0.35">
      <c r="B12" s="62" t="s">
        <v>103</v>
      </c>
      <c r="C12" s="63" t="s">
        <v>18</v>
      </c>
    </row>
    <row r="13" spans="2:3" x14ac:dyDescent="0.35">
      <c r="B13" s="62" t="s">
        <v>117</v>
      </c>
      <c r="C13" s="63" t="s">
        <v>15</v>
      </c>
    </row>
    <row r="14" spans="2:3" x14ac:dyDescent="0.35">
      <c r="B14" s="62" t="s">
        <v>118</v>
      </c>
      <c r="C14" s="63" t="s">
        <v>16</v>
      </c>
    </row>
    <row r="15" spans="2:3" x14ac:dyDescent="0.35">
      <c r="B15" s="62" t="s">
        <v>99</v>
      </c>
      <c r="C15" s="63" t="s">
        <v>17</v>
      </c>
    </row>
    <row r="16" spans="2:3" x14ac:dyDescent="0.35">
      <c r="B16" s="62" t="s">
        <v>128</v>
      </c>
      <c r="C16" s="63" t="s">
        <v>30</v>
      </c>
    </row>
    <row r="17" spans="2:3" x14ac:dyDescent="0.35">
      <c r="B17" s="62" t="s">
        <v>101</v>
      </c>
      <c r="C17" s="63" t="s">
        <v>19</v>
      </c>
    </row>
    <row r="18" spans="2:3" x14ac:dyDescent="0.35">
      <c r="B18" s="62" t="s">
        <v>104</v>
      </c>
      <c r="C18" s="63" t="s">
        <v>1</v>
      </c>
    </row>
    <row r="19" spans="2:3" x14ac:dyDescent="0.35">
      <c r="B19" s="62" t="s">
        <v>119</v>
      </c>
      <c r="C19" s="63" t="s">
        <v>2</v>
      </c>
    </row>
    <row r="20" spans="2:3" x14ac:dyDescent="0.35">
      <c r="B20" s="62" t="s">
        <v>123</v>
      </c>
      <c r="C20" s="63" t="s">
        <v>31</v>
      </c>
    </row>
    <row r="21" spans="2:3" x14ac:dyDescent="0.35">
      <c r="B21" s="62" t="s">
        <v>106</v>
      </c>
      <c r="C21" s="63" t="s">
        <v>20</v>
      </c>
    </row>
    <row r="22" spans="2:3" x14ac:dyDescent="0.35">
      <c r="B22" s="62" t="s">
        <v>121</v>
      </c>
      <c r="C22" s="63" t="s">
        <v>23</v>
      </c>
    </row>
    <row r="23" spans="2:3" x14ac:dyDescent="0.35">
      <c r="B23" s="62" t="s">
        <v>129</v>
      </c>
      <c r="C23" s="63" t="s">
        <v>21</v>
      </c>
    </row>
    <row r="24" spans="2:3" x14ac:dyDescent="0.35">
      <c r="B24" s="62" t="s">
        <v>120</v>
      </c>
      <c r="C24" s="63" t="s">
        <v>22</v>
      </c>
    </row>
    <row r="25" spans="2:3" x14ac:dyDescent="0.35">
      <c r="B25" s="62" t="s">
        <v>122</v>
      </c>
      <c r="C25" s="63" t="s">
        <v>3</v>
      </c>
    </row>
    <row r="26" spans="2:3" x14ac:dyDescent="0.35">
      <c r="B26" s="62" t="s">
        <v>130</v>
      </c>
      <c r="C26" s="63" t="s">
        <v>24</v>
      </c>
    </row>
    <row r="27" spans="2:3" x14ac:dyDescent="0.35">
      <c r="B27" s="62" t="s">
        <v>105</v>
      </c>
      <c r="C27" s="63" t="s">
        <v>0</v>
      </c>
    </row>
    <row r="28" spans="2:3" x14ac:dyDescent="0.35">
      <c r="B28" s="62" t="s">
        <v>107</v>
      </c>
      <c r="C28" s="63" t="s">
        <v>25</v>
      </c>
    </row>
    <row r="29" spans="2:3" x14ac:dyDescent="0.35">
      <c r="B29" s="62" t="s">
        <v>108</v>
      </c>
      <c r="C29" s="63" t="s">
        <v>26</v>
      </c>
    </row>
    <row r="30" spans="2:3" x14ac:dyDescent="0.35">
      <c r="B30" s="62" t="s">
        <v>109</v>
      </c>
      <c r="C30" s="63" t="s">
        <v>4</v>
      </c>
    </row>
    <row r="31" spans="2:3" x14ac:dyDescent="0.35">
      <c r="B31" s="62" t="s">
        <v>113</v>
      </c>
      <c r="C31" s="63" t="s">
        <v>32</v>
      </c>
    </row>
    <row r="32" spans="2:3" x14ac:dyDescent="0.35">
      <c r="B32" s="62" t="s">
        <v>131</v>
      </c>
      <c r="C32" s="63" t="s">
        <v>5</v>
      </c>
    </row>
    <row r="33" spans="2:3" x14ac:dyDescent="0.35">
      <c r="B33" s="62" t="s">
        <v>110</v>
      </c>
      <c r="C33" s="63" t="s">
        <v>27</v>
      </c>
    </row>
    <row r="34" spans="2:3" x14ac:dyDescent="0.35">
      <c r="B34" s="62" t="s">
        <v>111</v>
      </c>
      <c r="C34" s="63" t="s">
        <v>28</v>
      </c>
    </row>
    <row r="35" spans="2:3" x14ac:dyDescent="0.35">
      <c r="B35" s="62" t="s">
        <v>132</v>
      </c>
      <c r="C35" s="63" t="s">
        <v>29</v>
      </c>
    </row>
  </sheetData>
  <conditionalFormatting sqref="B3:C35">
    <cfRule type="expression" dxfId="29" priority="1" stopIfTrue="1">
      <formula>ROW()=EVEN(ROW())</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123F6-3E06-4300-814C-6281B153131F}">
  <dimension ref="A1:D34"/>
  <sheetViews>
    <sheetView topLeftCell="A14" zoomScale="80" zoomScaleNormal="80" workbookViewId="0">
      <selection activeCell="B27" sqref="B27"/>
    </sheetView>
  </sheetViews>
  <sheetFormatPr defaultRowHeight="14.5" x14ac:dyDescent="0.35"/>
  <cols>
    <col min="2" max="2" width="211.81640625" customWidth="1"/>
    <col min="3" max="4" width="34.453125" customWidth="1"/>
  </cols>
  <sheetData>
    <row r="1" spans="1:4" x14ac:dyDescent="0.35">
      <c r="A1" s="2" t="s">
        <v>229</v>
      </c>
      <c r="B1" s="2"/>
    </row>
    <row r="3" spans="1:4" x14ac:dyDescent="0.35">
      <c r="A3" s="126" t="s">
        <v>7</v>
      </c>
      <c r="B3" s="127" t="s">
        <v>166</v>
      </c>
    </row>
    <row r="4" spans="1:4" x14ac:dyDescent="0.35">
      <c r="A4" s="126" t="s">
        <v>8</v>
      </c>
      <c r="B4" s="127" t="s">
        <v>167</v>
      </c>
    </row>
    <row r="5" spans="1:4" ht="29" x14ac:dyDescent="0.35">
      <c r="A5" s="126" t="s">
        <v>9</v>
      </c>
      <c r="B5" s="128" t="s">
        <v>168</v>
      </c>
    </row>
    <row r="6" spans="1:4" x14ac:dyDescent="0.35">
      <c r="A6" s="129" t="s">
        <v>10</v>
      </c>
      <c r="B6" s="127" t="s">
        <v>169</v>
      </c>
    </row>
    <row r="7" spans="1:4" x14ac:dyDescent="0.35">
      <c r="A7" s="126" t="s">
        <v>11</v>
      </c>
      <c r="B7" s="18" t="s">
        <v>170</v>
      </c>
    </row>
    <row r="8" spans="1:4" x14ac:dyDescent="0.35">
      <c r="A8" s="126" t="s">
        <v>12</v>
      </c>
      <c r="B8" s="127" t="s">
        <v>171</v>
      </c>
    </row>
    <row r="9" spans="1:4" x14ac:dyDescent="0.35">
      <c r="A9" s="126" t="s">
        <v>13</v>
      </c>
      <c r="B9" s="127" t="s">
        <v>172</v>
      </c>
      <c r="D9" s="2"/>
    </row>
    <row r="10" spans="1:4" x14ac:dyDescent="0.35">
      <c r="A10" s="126" t="s">
        <v>14</v>
      </c>
      <c r="B10" s="18" t="s">
        <v>173</v>
      </c>
    </row>
    <row r="11" spans="1:4" x14ac:dyDescent="0.35">
      <c r="A11" s="126" t="s">
        <v>15</v>
      </c>
      <c r="B11" s="127" t="s">
        <v>171</v>
      </c>
    </row>
    <row r="12" spans="1:4" ht="29" x14ac:dyDescent="0.35">
      <c r="A12" s="126" t="s">
        <v>16</v>
      </c>
      <c r="B12" s="130" t="s">
        <v>174</v>
      </c>
    </row>
    <row r="13" spans="1:4" ht="43.5" x14ac:dyDescent="0.35">
      <c r="A13" s="126" t="s">
        <v>17</v>
      </c>
      <c r="B13" s="127" t="s">
        <v>175</v>
      </c>
    </row>
    <row r="14" spans="1:4" x14ac:dyDescent="0.35">
      <c r="A14" s="126" t="s">
        <v>18</v>
      </c>
      <c r="B14" s="131" t="s">
        <v>176</v>
      </c>
    </row>
    <row r="15" spans="1:4" ht="29" x14ac:dyDescent="0.35">
      <c r="A15" s="132" t="s">
        <v>19</v>
      </c>
      <c r="B15" s="127" t="s">
        <v>177</v>
      </c>
    </row>
    <row r="16" spans="1:4" x14ac:dyDescent="0.35">
      <c r="A16" s="126" t="s">
        <v>1</v>
      </c>
      <c r="B16" s="128" t="s">
        <v>178</v>
      </c>
    </row>
    <row r="17" spans="1:4" x14ac:dyDescent="0.35">
      <c r="A17" s="126" t="s">
        <v>2</v>
      </c>
      <c r="B17" s="127" t="s">
        <v>179</v>
      </c>
    </row>
    <row r="18" spans="1:4" x14ac:dyDescent="0.35">
      <c r="A18" s="126" t="s">
        <v>20</v>
      </c>
      <c r="B18" s="127" t="s">
        <v>180</v>
      </c>
    </row>
    <row r="19" spans="1:4" x14ac:dyDescent="0.35">
      <c r="A19" s="126" t="s">
        <v>21</v>
      </c>
      <c r="B19" s="127" t="s">
        <v>181</v>
      </c>
    </row>
    <row r="20" spans="1:4" x14ac:dyDescent="0.35">
      <c r="A20" s="126" t="s">
        <v>22</v>
      </c>
      <c r="B20" s="127" t="s">
        <v>182</v>
      </c>
    </row>
    <row r="21" spans="1:4" x14ac:dyDescent="0.35">
      <c r="A21" s="126" t="s">
        <v>23</v>
      </c>
      <c r="B21" s="127" t="s">
        <v>183</v>
      </c>
    </row>
    <row r="22" spans="1:4" ht="116" x14ac:dyDescent="0.35">
      <c r="A22" s="126" t="s">
        <v>3</v>
      </c>
      <c r="B22" s="127" t="s">
        <v>184</v>
      </c>
    </row>
    <row r="23" spans="1:4" s="2" customFormat="1" ht="135" customHeight="1" x14ac:dyDescent="0.35">
      <c r="A23" s="133" t="s">
        <v>24</v>
      </c>
      <c r="B23" s="131" t="s">
        <v>228</v>
      </c>
      <c r="C23"/>
      <c r="D23"/>
    </row>
    <row r="24" spans="1:4" ht="58" x14ac:dyDescent="0.35">
      <c r="A24" s="126" t="s">
        <v>25</v>
      </c>
      <c r="B24" s="127" t="s">
        <v>185</v>
      </c>
    </row>
    <row r="25" spans="1:4" x14ac:dyDescent="0.35">
      <c r="A25" s="126" t="s">
        <v>26</v>
      </c>
      <c r="B25" s="127" t="s">
        <v>247</v>
      </c>
    </row>
    <row r="26" spans="1:4" x14ac:dyDescent="0.35">
      <c r="A26" s="126" t="s">
        <v>4</v>
      </c>
      <c r="B26" s="127" t="s">
        <v>186</v>
      </c>
    </row>
    <row r="27" spans="1:4" ht="29" x14ac:dyDescent="0.35">
      <c r="A27" s="126" t="s">
        <v>5</v>
      </c>
      <c r="B27" s="127" t="s">
        <v>187</v>
      </c>
    </row>
    <row r="28" spans="1:4" ht="29" x14ac:dyDescent="0.35">
      <c r="A28" s="126" t="s">
        <v>27</v>
      </c>
      <c r="B28" s="127" t="s">
        <v>188</v>
      </c>
    </row>
    <row r="29" spans="1:4" ht="174" x14ac:dyDescent="0.35">
      <c r="A29" s="126" t="s">
        <v>28</v>
      </c>
      <c r="B29" s="131" t="s">
        <v>189</v>
      </c>
    </row>
    <row r="30" spans="1:4" ht="145" x14ac:dyDescent="0.35">
      <c r="A30" s="126" t="s">
        <v>29</v>
      </c>
      <c r="B30" s="131" t="s">
        <v>190</v>
      </c>
    </row>
    <row r="31" spans="1:4" ht="58" x14ac:dyDescent="0.35">
      <c r="A31" s="126" t="s">
        <v>6</v>
      </c>
      <c r="B31" s="131" t="s">
        <v>191</v>
      </c>
      <c r="C31" s="134"/>
    </row>
    <row r="32" spans="1:4" ht="58" x14ac:dyDescent="0.35">
      <c r="A32" s="126" t="s">
        <v>31</v>
      </c>
      <c r="B32" s="127" t="s">
        <v>192</v>
      </c>
    </row>
    <row r="33" spans="1:2" x14ac:dyDescent="0.35">
      <c r="A33" s="126" t="s">
        <v>0</v>
      </c>
      <c r="B33" s="127" t="s">
        <v>193</v>
      </c>
    </row>
    <row r="34" spans="1:2" ht="29" x14ac:dyDescent="0.35">
      <c r="A34" s="126" t="s">
        <v>32</v>
      </c>
      <c r="B34" s="135" t="s">
        <v>194</v>
      </c>
    </row>
  </sheetData>
  <conditionalFormatting sqref="B3:B34">
    <cfRule type="expression" dxfId="28" priority="2">
      <formula>ROW()=ODD(ROW())</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7D8B-C471-4A32-9E79-DCEA314E4090}">
  <dimension ref="A1:B35"/>
  <sheetViews>
    <sheetView topLeftCell="A17" zoomScaleNormal="100" workbookViewId="0">
      <selection activeCell="B22" sqref="B22"/>
    </sheetView>
  </sheetViews>
  <sheetFormatPr defaultColWidth="9.1796875" defaultRowHeight="14.5" x14ac:dyDescent="0.35"/>
  <cols>
    <col min="2" max="2" width="146.54296875" customWidth="1"/>
  </cols>
  <sheetData>
    <row r="1" spans="1:2" x14ac:dyDescent="0.35">
      <c r="A1" t="s">
        <v>195</v>
      </c>
    </row>
    <row r="4" spans="1:2" ht="76" customHeight="1" x14ac:dyDescent="0.35">
      <c r="A4" s="136" t="s">
        <v>7</v>
      </c>
      <c r="B4" s="130" t="s">
        <v>196</v>
      </c>
    </row>
    <row r="5" spans="1:2" ht="29" x14ac:dyDescent="0.35">
      <c r="A5" s="136" t="s">
        <v>8</v>
      </c>
      <c r="B5" s="130" t="s">
        <v>197</v>
      </c>
    </row>
    <row r="6" spans="1:2" x14ac:dyDescent="0.35">
      <c r="A6" s="136" t="s">
        <v>9</v>
      </c>
      <c r="B6" s="111" t="s">
        <v>198</v>
      </c>
    </row>
    <row r="7" spans="1:2" x14ac:dyDescent="0.35">
      <c r="A7" s="137" t="s">
        <v>10</v>
      </c>
      <c r="B7" s="141" t="s">
        <v>199</v>
      </c>
    </row>
    <row r="8" spans="1:2" x14ac:dyDescent="0.35">
      <c r="A8" s="136" t="s">
        <v>11</v>
      </c>
      <c r="B8" s="111" t="s">
        <v>200</v>
      </c>
    </row>
    <row r="9" spans="1:2" ht="15.9" customHeight="1" x14ac:dyDescent="0.35">
      <c r="A9" s="136" t="s">
        <v>12</v>
      </c>
      <c r="B9" s="130" t="s">
        <v>201</v>
      </c>
    </row>
    <row r="10" spans="1:2" x14ac:dyDescent="0.35">
      <c r="A10" s="136" t="s">
        <v>13</v>
      </c>
      <c r="B10" s="111" t="s">
        <v>202</v>
      </c>
    </row>
    <row r="11" spans="1:2" ht="43.5" x14ac:dyDescent="0.35">
      <c r="A11" s="136" t="s">
        <v>14</v>
      </c>
      <c r="B11" s="130" t="s">
        <v>203</v>
      </c>
    </row>
    <row r="12" spans="1:2" x14ac:dyDescent="0.35">
      <c r="A12" s="136" t="s">
        <v>15</v>
      </c>
      <c r="B12" s="111" t="s">
        <v>204</v>
      </c>
    </row>
    <row r="13" spans="1:2" ht="43.5" x14ac:dyDescent="0.35">
      <c r="A13" s="136" t="s">
        <v>16</v>
      </c>
      <c r="B13" s="130" t="s">
        <v>205</v>
      </c>
    </row>
    <row r="14" spans="1:2" ht="60.75" customHeight="1" x14ac:dyDescent="0.35">
      <c r="A14" s="136" t="s">
        <v>17</v>
      </c>
      <c r="B14" s="130" t="s">
        <v>227</v>
      </c>
    </row>
    <row r="15" spans="1:2" x14ac:dyDescent="0.35">
      <c r="A15" s="136" t="s">
        <v>18</v>
      </c>
      <c r="B15" s="111" t="s">
        <v>206</v>
      </c>
    </row>
    <row r="16" spans="1:2" ht="12.65" customHeight="1" x14ac:dyDescent="0.35">
      <c r="A16" s="138" t="s">
        <v>19</v>
      </c>
      <c r="B16" s="130" t="s">
        <v>207</v>
      </c>
    </row>
    <row r="17" spans="1:2" ht="54" customHeight="1" x14ac:dyDescent="0.35">
      <c r="A17" s="136" t="s">
        <v>1</v>
      </c>
      <c r="B17" s="130" t="s">
        <v>208</v>
      </c>
    </row>
    <row r="18" spans="1:2" ht="57" customHeight="1" x14ac:dyDescent="0.35">
      <c r="A18" s="136" t="s">
        <v>2</v>
      </c>
      <c r="B18" s="130" t="s">
        <v>226</v>
      </c>
    </row>
    <row r="19" spans="1:2" ht="43.5" x14ac:dyDescent="0.35">
      <c r="A19" s="136" t="s">
        <v>20</v>
      </c>
      <c r="B19" s="130" t="s">
        <v>209</v>
      </c>
    </row>
    <row r="20" spans="1:2" s="20" customFormat="1" x14ac:dyDescent="0.35">
      <c r="A20" s="136" t="s">
        <v>21</v>
      </c>
      <c r="B20" s="130" t="s">
        <v>210</v>
      </c>
    </row>
    <row r="21" spans="1:2" x14ac:dyDescent="0.35">
      <c r="A21" s="136" t="s">
        <v>22</v>
      </c>
      <c r="B21" s="130" t="s">
        <v>211</v>
      </c>
    </row>
    <row r="22" spans="1:2" x14ac:dyDescent="0.35">
      <c r="A22" s="136" t="s">
        <v>23</v>
      </c>
      <c r="B22" s="111" t="s">
        <v>212</v>
      </c>
    </row>
    <row r="23" spans="1:2" ht="43.5" x14ac:dyDescent="0.35">
      <c r="A23" s="136" t="s">
        <v>3</v>
      </c>
      <c r="B23" s="130" t="s">
        <v>213</v>
      </c>
    </row>
    <row r="24" spans="1:2" ht="29" x14ac:dyDescent="0.35">
      <c r="A24" s="136" t="s">
        <v>24</v>
      </c>
      <c r="B24" s="130" t="s">
        <v>214</v>
      </c>
    </row>
    <row r="25" spans="1:2" s="140" customFormat="1" ht="58" x14ac:dyDescent="0.35">
      <c r="A25" s="139" t="s">
        <v>25</v>
      </c>
      <c r="B25" s="130" t="s">
        <v>215</v>
      </c>
    </row>
    <row r="26" spans="1:2" ht="87" x14ac:dyDescent="0.35">
      <c r="A26" s="136" t="s">
        <v>26</v>
      </c>
      <c r="B26" s="130" t="s">
        <v>224</v>
      </c>
    </row>
    <row r="27" spans="1:2" x14ac:dyDescent="0.35">
      <c r="A27" s="136" t="s">
        <v>4</v>
      </c>
      <c r="B27" s="111" t="s">
        <v>216</v>
      </c>
    </row>
    <row r="28" spans="1:2" x14ac:dyDescent="0.35">
      <c r="A28" s="136" t="s">
        <v>5</v>
      </c>
      <c r="B28" s="111" t="s">
        <v>217</v>
      </c>
    </row>
    <row r="29" spans="1:2" x14ac:dyDescent="0.35">
      <c r="A29" s="136" t="s">
        <v>27</v>
      </c>
      <c r="B29" s="130" t="s">
        <v>218</v>
      </c>
    </row>
    <row r="30" spans="1:2" x14ac:dyDescent="0.35">
      <c r="A30" s="136" t="s">
        <v>28</v>
      </c>
      <c r="B30" s="111" t="s">
        <v>219</v>
      </c>
    </row>
    <row r="31" spans="1:2" ht="29" x14ac:dyDescent="0.35">
      <c r="A31" s="136" t="s">
        <v>29</v>
      </c>
      <c r="B31" s="130" t="s">
        <v>225</v>
      </c>
    </row>
    <row r="32" spans="1:2" ht="28" customHeight="1" x14ac:dyDescent="0.35">
      <c r="A32" s="136" t="s">
        <v>6</v>
      </c>
      <c r="B32" s="130" t="s">
        <v>220</v>
      </c>
    </row>
    <row r="33" spans="1:2" ht="29" x14ac:dyDescent="0.35">
      <c r="A33" s="136" t="s">
        <v>31</v>
      </c>
      <c r="B33" s="130" t="s">
        <v>221</v>
      </c>
    </row>
    <row r="34" spans="1:2" x14ac:dyDescent="0.35">
      <c r="A34" s="136" t="s">
        <v>0</v>
      </c>
      <c r="B34" s="111" t="s">
        <v>222</v>
      </c>
    </row>
    <row r="35" spans="1:2" ht="43.5" x14ac:dyDescent="0.35">
      <c r="A35" s="136" t="s">
        <v>32</v>
      </c>
      <c r="B35" s="130" t="s">
        <v>223</v>
      </c>
    </row>
  </sheetData>
  <conditionalFormatting sqref="B4:B35">
    <cfRule type="expression" dxfId="27" priority="1">
      <formula>ROW()=EVEN(ROW())</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0"/>
  <sheetViews>
    <sheetView workbookViewId="0">
      <selection activeCell="B7" sqref="B7:C7"/>
    </sheetView>
  </sheetViews>
  <sheetFormatPr defaultRowHeight="14.5" x14ac:dyDescent="0.35"/>
  <cols>
    <col min="1" max="1" width="13.1796875" customWidth="1"/>
    <col min="16" max="16" width="18.90625" customWidth="1"/>
    <col min="17" max="17" width="20.453125" customWidth="1"/>
    <col min="18" max="18" width="18.90625" customWidth="1"/>
    <col min="26" max="27" width="19.81640625" customWidth="1"/>
  </cols>
  <sheetData>
    <row r="1" spans="1:18" x14ac:dyDescent="0.35">
      <c r="A1" t="s">
        <v>165</v>
      </c>
    </row>
    <row r="2" spans="1:18" ht="21.5" customHeight="1" x14ac:dyDescent="0.35">
      <c r="O2" s="169" t="s">
        <v>164</v>
      </c>
      <c r="P2" s="169"/>
      <c r="Q2" s="169"/>
      <c r="R2" s="169"/>
    </row>
    <row r="3" spans="1:18" ht="20.5" customHeight="1" x14ac:dyDescent="0.35">
      <c r="O3" s="169"/>
      <c r="P3" s="169"/>
      <c r="Q3" s="169"/>
      <c r="R3" s="169"/>
    </row>
    <row r="4" spans="1:18" x14ac:dyDescent="0.35">
      <c r="B4" s="3">
        <v>2013</v>
      </c>
      <c r="C4" s="3">
        <v>2014</v>
      </c>
      <c r="D4" s="3">
        <v>2015</v>
      </c>
      <c r="E4" s="3">
        <v>2016</v>
      </c>
      <c r="F4" s="3">
        <v>2017</v>
      </c>
      <c r="G4" s="3">
        <v>2018</v>
      </c>
      <c r="H4" s="3">
        <v>2019</v>
      </c>
      <c r="I4" s="6">
        <v>2020</v>
      </c>
      <c r="J4" s="6">
        <v>2021</v>
      </c>
      <c r="K4" s="3">
        <v>2022</v>
      </c>
      <c r="L4" s="3">
        <v>2023</v>
      </c>
      <c r="P4" s="99" t="s">
        <v>157</v>
      </c>
      <c r="Q4" s="99" t="s">
        <v>77</v>
      </c>
    </row>
    <row r="5" spans="1:18" x14ac:dyDescent="0.35">
      <c r="A5" s="4" t="s">
        <v>42</v>
      </c>
      <c r="B5" s="5">
        <v>1397</v>
      </c>
      <c r="C5" s="5">
        <v>1402</v>
      </c>
      <c r="D5" s="5">
        <v>1303</v>
      </c>
      <c r="E5" s="5">
        <v>1380</v>
      </c>
      <c r="F5" s="5">
        <v>1238</v>
      </c>
      <c r="G5" s="5">
        <v>1279</v>
      </c>
      <c r="H5" s="5">
        <v>1211</v>
      </c>
      <c r="I5" s="5">
        <v>988</v>
      </c>
      <c r="J5" s="5">
        <v>1078</v>
      </c>
      <c r="K5" s="5">
        <v>1204</v>
      </c>
      <c r="L5" s="5" t="s">
        <v>44</v>
      </c>
      <c r="O5" s="4" t="s">
        <v>7</v>
      </c>
      <c r="P5" s="100">
        <v>19.380111524163567</v>
      </c>
      <c r="Q5" s="100">
        <v>3.0390334572490705</v>
      </c>
      <c r="R5" s="101" t="s">
        <v>75</v>
      </c>
    </row>
    <row r="6" spans="1:18" x14ac:dyDescent="0.35">
      <c r="A6" s="4" t="s">
        <v>43</v>
      </c>
      <c r="B6" s="5">
        <v>4191</v>
      </c>
      <c r="C6" s="5">
        <v>4026</v>
      </c>
      <c r="D6" s="5">
        <v>3597</v>
      </c>
      <c r="E6" s="5">
        <v>3512</v>
      </c>
      <c r="F6" s="5">
        <v>3554</v>
      </c>
      <c r="G6" s="5">
        <v>3317</v>
      </c>
      <c r="H6" s="5">
        <v>3493</v>
      </c>
      <c r="I6" s="5">
        <v>3167</v>
      </c>
      <c r="J6" s="5">
        <v>3150</v>
      </c>
      <c r="K6" s="5">
        <v>3386</v>
      </c>
      <c r="L6" s="5" t="s">
        <v>44</v>
      </c>
      <c r="O6" s="19" t="s">
        <v>8</v>
      </c>
      <c r="P6" s="100">
        <v>6.115755627009646</v>
      </c>
      <c r="Q6" s="100">
        <v>6.2398713826366556</v>
      </c>
      <c r="R6" s="101" t="s">
        <v>75</v>
      </c>
    </row>
    <row r="7" spans="1:18" x14ac:dyDescent="0.35">
      <c r="A7" s="4" t="s">
        <v>45</v>
      </c>
      <c r="B7" s="5">
        <v>2303</v>
      </c>
      <c r="C7" s="5">
        <v>2174</v>
      </c>
      <c r="D7" s="5">
        <v>2295</v>
      </c>
      <c r="E7" s="5">
        <v>2503</v>
      </c>
      <c r="F7" s="5">
        <v>1943</v>
      </c>
      <c r="G7" s="5">
        <v>1988</v>
      </c>
      <c r="H7" s="5">
        <v>1937</v>
      </c>
      <c r="I7" s="5">
        <v>1556</v>
      </c>
      <c r="J7" s="5">
        <v>1458</v>
      </c>
      <c r="K7" s="5">
        <v>1766</v>
      </c>
      <c r="L7" s="5">
        <v>1794</v>
      </c>
      <c r="O7" s="19" t="s">
        <v>9</v>
      </c>
      <c r="P7" s="100">
        <v>3.1032776747062463</v>
      </c>
      <c r="Q7" s="100">
        <v>3.1032776747062463</v>
      </c>
      <c r="R7" s="102"/>
    </row>
    <row r="8" spans="1:18" x14ac:dyDescent="0.35">
      <c r="A8" s="4" t="s">
        <v>46</v>
      </c>
      <c r="B8" s="5" t="s">
        <v>44</v>
      </c>
      <c r="C8" s="5">
        <v>83</v>
      </c>
      <c r="D8" s="5" t="s">
        <v>44</v>
      </c>
      <c r="E8" s="5" t="s">
        <v>44</v>
      </c>
      <c r="F8" s="5">
        <v>92</v>
      </c>
      <c r="G8" s="5">
        <v>92</v>
      </c>
      <c r="H8" s="5">
        <v>53</v>
      </c>
      <c r="I8" s="5" t="s">
        <v>44</v>
      </c>
      <c r="J8" s="5" t="s">
        <v>44</v>
      </c>
      <c r="K8" s="5">
        <v>37</v>
      </c>
      <c r="L8" s="5">
        <v>43</v>
      </c>
      <c r="O8" s="21" t="s">
        <v>10</v>
      </c>
      <c r="P8" s="100">
        <v>6.830985915492958</v>
      </c>
      <c r="Q8" s="100">
        <v>1.1267605633802817</v>
      </c>
      <c r="R8" s="101" t="s">
        <v>76</v>
      </c>
    </row>
    <row r="9" spans="1:18" x14ac:dyDescent="0.35">
      <c r="A9" s="4" t="s">
        <v>47</v>
      </c>
      <c r="B9" s="5" t="s">
        <v>44</v>
      </c>
      <c r="C9" s="5" t="s">
        <v>44</v>
      </c>
      <c r="D9" s="5" t="s">
        <v>44</v>
      </c>
      <c r="E9" s="5" t="s">
        <v>44</v>
      </c>
      <c r="F9" s="5" t="s">
        <v>44</v>
      </c>
      <c r="G9" s="5" t="s">
        <v>44</v>
      </c>
      <c r="H9" s="5" t="s">
        <v>44</v>
      </c>
      <c r="I9" s="5" t="s">
        <v>44</v>
      </c>
      <c r="J9" s="5" t="s">
        <v>44</v>
      </c>
      <c r="K9" s="5" t="s">
        <v>44</v>
      </c>
      <c r="L9" s="5" t="s">
        <v>44</v>
      </c>
      <c r="O9" s="19" t="s">
        <v>11</v>
      </c>
      <c r="P9" s="100">
        <v>3.187820512820513</v>
      </c>
      <c r="Q9" s="100"/>
      <c r="R9" s="102"/>
    </row>
    <row r="10" spans="1:18" x14ac:dyDescent="0.35">
      <c r="A10" s="4" t="s">
        <v>48</v>
      </c>
      <c r="B10" s="5" t="s">
        <v>44</v>
      </c>
      <c r="C10" s="5">
        <v>15392</v>
      </c>
      <c r="D10" s="5">
        <v>15442</v>
      </c>
      <c r="E10" s="5">
        <v>16337</v>
      </c>
      <c r="F10" s="5">
        <v>15892</v>
      </c>
      <c r="G10" s="5">
        <v>15265</v>
      </c>
      <c r="H10" s="5">
        <v>15311</v>
      </c>
      <c r="I10" s="5">
        <v>13238</v>
      </c>
      <c r="J10" s="5">
        <v>12244</v>
      </c>
      <c r="K10" s="5">
        <v>12485</v>
      </c>
      <c r="L10" s="5" t="s">
        <v>44</v>
      </c>
      <c r="O10" s="19" t="s">
        <v>12</v>
      </c>
      <c r="P10" s="100">
        <v>21.207521409954079</v>
      </c>
      <c r="Q10" s="100">
        <v>4.7122998634727571</v>
      </c>
      <c r="R10" s="101" t="s">
        <v>75</v>
      </c>
    </row>
    <row r="11" spans="1:18" x14ac:dyDescent="0.35">
      <c r="A11" s="4" t="s">
        <v>49</v>
      </c>
      <c r="B11" s="5" t="s">
        <v>44</v>
      </c>
      <c r="C11" s="5" t="s">
        <v>44</v>
      </c>
      <c r="D11" s="5" t="s">
        <v>44</v>
      </c>
      <c r="E11" s="5" t="s">
        <v>44</v>
      </c>
      <c r="F11" s="5" t="s">
        <v>44</v>
      </c>
      <c r="G11" s="5" t="s">
        <v>44</v>
      </c>
      <c r="H11" s="5" t="s">
        <v>44</v>
      </c>
      <c r="I11" s="5" t="s">
        <v>44</v>
      </c>
      <c r="J11" s="5" t="s">
        <v>44</v>
      </c>
      <c r="K11" s="5" t="s">
        <v>44</v>
      </c>
      <c r="L11" s="5" t="s">
        <v>44</v>
      </c>
      <c r="O11" s="19" t="s">
        <v>13</v>
      </c>
      <c r="P11" s="100">
        <v>11.29372197309417</v>
      </c>
      <c r="Q11" s="100"/>
      <c r="R11" s="102"/>
    </row>
    <row r="12" spans="1:18" x14ac:dyDescent="0.35">
      <c r="A12" s="4" t="s">
        <v>50</v>
      </c>
      <c r="B12" s="5" t="s">
        <v>44</v>
      </c>
      <c r="C12" s="5" t="s">
        <v>44</v>
      </c>
      <c r="D12" s="5" t="s">
        <v>44</v>
      </c>
      <c r="E12" s="5" t="s">
        <v>44</v>
      </c>
      <c r="F12" s="5" t="s">
        <v>44</v>
      </c>
      <c r="G12" s="5" t="s">
        <v>44</v>
      </c>
      <c r="H12" s="5" t="s">
        <v>44</v>
      </c>
      <c r="I12" s="5" t="s">
        <v>44</v>
      </c>
      <c r="J12" s="5" t="s">
        <v>44</v>
      </c>
      <c r="K12" s="5" t="s">
        <v>44</v>
      </c>
      <c r="L12" s="5" t="s">
        <v>44</v>
      </c>
      <c r="O12" s="19" t="s">
        <v>14</v>
      </c>
      <c r="P12" s="100">
        <v>7.2317073170731705</v>
      </c>
      <c r="Q12" s="100"/>
      <c r="R12" s="102"/>
    </row>
    <row r="13" spans="1:18" x14ac:dyDescent="0.35">
      <c r="A13" s="4" t="s">
        <v>51</v>
      </c>
      <c r="B13" s="5">
        <v>6613</v>
      </c>
      <c r="C13" s="5">
        <v>6343</v>
      </c>
      <c r="D13" s="5">
        <v>6955</v>
      </c>
      <c r="E13" s="5" t="s">
        <v>44</v>
      </c>
      <c r="F13" s="5" t="s">
        <v>44</v>
      </c>
      <c r="G13" s="5">
        <v>6059</v>
      </c>
      <c r="H13" s="5">
        <v>6162</v>
      </c>
      <c r="I13" s="5">
        <v>4793</v>
      </c>
      <c r="J13" s="5">
        <v>5654</v>
      </c>
      <c r="K13" s="5">
        <v>6066</v>
      </c>
      <c r="L13" s="5" t="s">
        <v>44</v>
      </c>
      <c r="O13" s="19" t="s">
        <v>15</v>
      </c>
      <c r="P13" s="100">
        <v>4.9402021940202197</v>
      </c>
      <c r="Q13" s="100">
        <v>3.5519466551946652</v>
      </c>
      <c r="R13" s="101" t="s">
        <v>75</v>
      </c>
    </row>
    <row r="14" spans="1:18" x14ac:dyDescent="0.35">
      <c r="A14" s="4" t="s">
        <v>52</v>
      </c>
      <c r="B14" s="5" t="s">
        <v>44</v>
      </c>
      <c r="C14" s="5">
        <v>519</v>
      </c>
      <c r="D14" s="5">
        <v>477</v>
      </c>
      <c r="E14" s="5">
        <v>460</v>
      </c>
      <c r="F14" s="5">
        <v>409</v>
      </c>
      <c r="G14" s="5">
        <v>485</v>
      </c>
      <c r="H14" s="5">
        <v>390</v>
      </c>
      <c r="I14" s="5">
        <v>408</v>
      </c>
      <c r="J14" s="5">
        <v>368</v>
      </c>
      <c r="K14" s="5">
        <v>334</v>
      </c>
      <c r="L14" s="5" t="s">
        <v>44</v>
      </c>
      <c r="O14" s="19" t="s">
        <v>16</v>
      </c>
      <c r="P14" s="100">
        <v>1.7236024844720497</v>
      </c>
      <c r="Q14" s="100">
        <v>1.7236024844720497</v>
      </c>
      <c r="R14" s="102" t="s">
        <v>75</v>
      </c>
    </row>
    <row r="15" spans="1:18" ht="16.5" x14ac:dyDescent="0.35">
      <c r="A15" s="4" t="s">
        <v>155</v>
      </c>
      <c r="B15" s="5">
        <v>15841</v>
      </c>
      <c r="C15" s="5">
        <v>16496</v>
      </c>
      <c r="D15" s="5">
        <v>16355</v>
      </c>
      <c r="E15" s="5">
        <v>16773</v>
      </c>
      <c r="F15" s="5">
        <v>16887</v>
      </c>
      <c r="G15" s="5">
        <v>16104</v>
      </c>
      <c r="H15" s="5">
        <v>16248</v>
      </c>
      <c r="I15" s="5">
        <v>13337</v>
      </c>
      <c r="J15" s="5">
        <v>15944</v>
      </c>
      <c r="K15" s="5">
        <v>15956</v>
      </c>
      <c r="L15" s="5">
        <v>15936</v>
      </c>
      <c r="O15" s="19" t="s">
        <v>17</v>
      </c>
      <c r="P15" s="100">
        <v>5.1008743868628708</v>
      </c>
      <c r="Q15" s="100">
        <v>5.1008743868628708</v>
      </c>
      <c r="R15" s="102"/>
    </row>
    <row r="16" spans="1:18" x14ac:dyDescent="0.35">
      <c r="A16" s="4" t="s">
        <v>53</v>
      </c>
      <c r="B16" s="5" t="s">
        <v>44</v>
      </c>
      <c r="C16" s="5" t="s">
        <v>44</v>
      </c>
      <c r="D16" s="5" t="s">
        <v>44</v>
      </c>
      <c r="E16" s="5" t="s">
        <v>44</v>
      </c>
      <c r="F16" s="5" t="s">
        <v>44</v>
      </c>
      <c r="G16" s="5" t="s">
        <v>44</v>
      </c>
      <c r="H16" s="5" t="s">
        <v>44</v>
      </c>
      <c r="I16" s="5" t="s">
        <v>44</v>
      </c>
      <c r="J16" s="5" t="s">
        <v>44</v>
      </c>
      <c r="K16" s="5" t="s">
        <v>44</v>
      </c>
      <c r="L16" s="5" t="s">
        <v>44</v>
      </c>
      <c r="O16" s="19" t="s">
        <v>18</v>
      </c>
      <c r="P16" s="100">
        <v>1.0168509741969458</v>
      </c>
      <c r="Q16" s="100"/>
      <c r="R16" s="102"/>
    </row>
    <row r="17" spans="1:18" x14ac:dyDescent="0.35">
      <c r="A17" s="4" t="s">
        <v>54</v>
      </c>
      <c r="B17" s="5" t="s">
        <v>44</v>
      </c>
      <c r="C17" s="5" t="s">
        <v>44</v>
      </c>
      <c r="D17" s="5" t="s">
        <v>44</v>
      </c>
      <c r="E17" s="5" t="s">
        <v>44</v>
      </c>
      <c r="F17" s="5" t="s">
        <v>44</v>
      </c>
      <c r="G17" s="5" t="s">
        <v>44</v>
      </c>
      <c r="H17" s="5" t="s">
        <v>44</v>
      </c>
      <c r="I17" s="5" t="s">
        <v>44</v>
      </c>
      <c r="J17" s="5" t="s">
        <v>44</v>
      </c>
      <c r="K17" s="5" t="s">
        <v>44</v>
      </c>
      <c r="L17" s="5" t="s">
        <v>44</v>
      </c>
      <c r="O17" s="19" t="s">
        <v>19</v>
      </c>
      <c r="P17" s="100">
        <v>10.252080856123664</v>
      </c>
      <c r="Q17" s="100"/>
      <c r="R17" s="102"/>
    </row>
    <row r="18" spans="1:18" x14ac:dyDescent="0.35">
      <c r="A18" s="4" t="s">
        <v>55</v>
      </c>
      <c r="B18" s="5" t="s">
        <v>44</v>
      </c>
      <c r="C18" s="5" t="s">
        <v>44</v>
      </c>
      <c r="D18" s="5" t="s">
        <v>44</v>
      </c>
      <c r="E18" s="5" t="s">
        <v>44</v>
      </c>
      <c r="F18" s="5" t="s">
        <v>44</v>
      </c>
      <c r="G18" s="5" t="s">
        <v>44</v>
      </c>
      <c r="H18" s="5" t="s">
        <v>44</v>
      </c>
      <c r="I18" s="5" t="s">
        <v>44</v>
      </c>
      <c r="J18" s="5" t="s">
        <v>44</v>
      </c>
      <c r="K18" s="5" t="s">
        <v>44</v>
      </c>
      <c r="L18" s="5" t="s">
        <v>44</v>
      </c>
      <c r="O18" s="19" t="s">
        <v>1</v>
      </c>
      <c r="P18" s="100">
        <v>9.2775273663876376</v>
      </c>
      <c r="Q18" s="100"/>
      <c r="R18" s="102"/>
    </row>
    <row r="19" spans="1:18" x14ac:dyDescent="0.35">
      <c r="A19" s="4" t="s">
        <v>56</v>
      </c>
      <c r="B19" s="5" t="s">
        <v>44</v>
      </c>
      <c r="C19" s="5">
        <v>364</v>
      </c>
      <c r="D19" s="5">
        <v>341</v>
      </c>
      <c r="E19" s="5">
        <v>386</v>
      </c>
      <c r="F19" s="5">
        <v>444</v>
      </c>
      <c r="G19" s="5">
        <v>475</v>
      </c>
      <c r="H19" s="5">
        <v>523</v>
      </c>
      <c r="I19" s="5">
        <v>406</v>
      </c>
      <c r="J19" s="5">
        <v>483</v>
      </c>
      <c r="K19" s="5">
        <v>567</v>
      </c>
      <c r="L19" s="5">
        <v>596</v>
      </c>
      <c r="O19" s="19" t="s">
        <v>2</v>
      </c>
      <c r="P19" s="100">
        <v>9.674568965517242</v>
      </c>
      <c r="Q19" s="100">
        <v>3.5474137931034484</v>
      </c>
      <c r="R19" s="102"/>
    </row>
    <row r="20" spans="1:18" x14ac:dyDescent="0.35">
      <c r="A20" s="4" t="s">
        <v>57</v>
      </c>
      <c r="B20" s="5">
        <v>12899</v>
      </c>
      <c r="C20" s="5">
        <v>14943</v>
      </c>
      <c r="D20" s="5">
        <v>15901</v>
      </c>
      <c r="E20" s="5">
        <v>17324</v>
      </c>
      <c r="F20" s="5">
        <v>17309</v>
      </c>
      <c r="G20" s="5">
        <v>18614</v>
      </c>
      <c r="H20" s="5">
        <v>17600</v>
      </c>
      <c r="I20" s="5">
        <v>14102</v>
      </c>
      <c r="J20" s="5">
        <v>15990</v>
      </c>
      <c r="K20" s="5">
        <v>16875</v>
      </c>
      <c r="L20" s="5">
        <v>16989</v>
      </c>
      <c r="O20" s="19" t="s">
        <v>20</v>
      </c>
      <c r="P20" s="100">
        <v>5.494764686432271</v>
      </c>
      <c r="Q20" s="100">
        <v>5.494764686432271</v>
      </c>
      <c r="R20" s="102"/>
    </row>
    <row r="21" spans="1:18" x14ac:dyDescent="0.35">
      <c r="A21" s="4" t="s">
        <v>58</v>
      </c>
      <c r="B21" s="5" t="s">
        <v>44</v>
      </c>
      <c r="C21" s="5" t="s">
        <v>44</v>
      </c>
      <c r="D21" s="5">
        <v>69</v>
      </c>
      <c r="E21" s="5">
        <v>69</v>
      </c>
      <c r="F21" s="5">
        <v>43</v>
      </c>
      <c r="G21" s="5">
        <v>55</v>
      </c>
      <c r="H21" s="5" t="s">
        <v>44</v>
      </c>
      <c r="I21" s="5" t="s">
        <v>44</v>
      </c>
      <c r="J21" s="5" t="s">
        <v>59</v>
      </c>
      <c r="K21" s="5" t="s">
        <v>44</v>
      </c>
      <c r="L21" s="5" t="s">
        <v>44</v>
      </c>
      <c r="O21" s="19" t="s">
        <v>21</v>
      </c>
      <c r="P21" s="100">
        <v>10.244186046511627</v>
      </c>
      <c r="Q21" s="100"/>
      <c r="R21" s="102"/>
    </row>
    <row r="22" spans="1:18" x14ac:dyDescent="0.35">
      <c r="A22" s="4" t="s">
        <v>60</v>
      </c>
      <c r="B22" s="5" t="s">
        <v>44</v>
      </c>
      <c r="C22" s="5" t="s">
        <v>44</v>
      </c>
      <c r="D22" s="5" t="s">
        <v>44</v>
      </c>
      <c r="E22" s="5" t="s">
        <v>44</v>
      </c>
      <c r="F22" s="5" t="s">
        <v>44</v>
      </c>
      <c r="G22" s="5" t="s">
        <v>44</v>
      </c>
      <c r="H22" s="5" t="s">
        <v>44</v>
      </c>
      <c r="I22" s="5" t="s">
        <v>44</v>
      </c>
      <c r="J22" s="5" t="s">
        <v>44</v>
      </c>
      <c r="K22" s="5" t="s">
        <v>44</v>
      </c>
      <c r="L22" s="5">
        <v>385</v>
      </c>
      <c r="O22" s="19" t="s">
        <v>22</v>
      </c>
      <c r="P22" s="100">
        <v>3.1163366336633667</v>
      </c>
      <c r="Q22" s="100">
        <v>0.95297029702970315</v>
      </c>
      <c r="R22" s="102"/>
    </row>
    <row r="23" spans="1:18" x14ac:dyDescent="0.35">
      <c r="A23" s="4" t="s">
        <v>61</v>
      </c>
      <c r="B23" s="5" t="s">
        <v>44</v>
      </c>
      <c r="C23" s="5" t="s">
        <v>44</v>
      </c>
      <c r="D23" s="5">
        <v>147</v>
      </c>
      <c r="E23" s="5">
        <v>71</v>
      </c>
      <c r="F23" s="5">
        <v>131</v>
      </c>
      <c r="G23" s="5">
        <v>163</v>
      </c>
      <c r="H23" s="5">
        <v>110</v>
      </c>
      <c r="I23" s="5">
        <v>86</v>
      </c>
      <c r="J23" s="5">
        <v>81</v>
      </c>
      <c r="K23" s="5">
        <v>74</v>
      </c>
      <c r="L23" s="5">
        <v>61</v>
      </c>
      <c r="O23" s="19" t="s">
        <v>23</v>
      </c>
      <c r="P23" s="100">
        <v>3.180327868852459</v>
      </c>
      <c r="Q23" s="100">
        <v>0.50585480093676816</v>
      </c>
      <c r="R23" s="102"/>
    </row>
    <row r="24" spans="1:18" x14ac:dyDescent="0.35">
      <c r="A24" s="4" t="s">
        <v>62</v>
      </c>
      <c r="B24" s="5" t="s">
        <v>44</v>
      </c>
      <c r="C24" s="5" t="s">
        <v>44</v>
      </c>
      <c r="D24" s="5" t="s">
        <v>44</v>
      </c>
      <c r="E24" s="5" t="s">
        <v>44</v>
      </c>
      <c r="F24" s="5" t="s">
        <v>44</v>
      </c>
      <c r="G24" s="5" t="s">
        <v>44</v>
      </c>
      <c r="H24" s="5" t="s">
        <v>44</v>
      </c>
      <c r="I24" s="5" t="s">
        <v>44</v>
      </c>
      <c r="J24" s="5" t="s">
        <v>44</v>
      </c>
      <c r="K24" s="5" t="s">
        <v>44</v>
      </c>
      <c r="L24" s="5" t="s">
        <v>44</v>
      </c>
      <c r="O24" s="19" t="s">
        <v>3</v>
      </c>
      <c r="P24" s="100">
        <v>21.117647058823529</v>
      </c>
      <c r="Q24" s="100"/>
      <c r="R24" s="102"/>
    </row>
    <row r="25" spans="1:18" x14ac:dyDescent="0.35">
      <c r="A25" s="4" t="s">
        <v>63</v>
      </c>
      <c r="B25" s="5">
        <v>5300</v>
      </c>
      <c r="C25" s="5">
        <v>5800</v>
      </c>
      <c r="D25" s="5">
        <v>6000</v>
      </c>
      <c r="E25" s="5">
        <v>6400</v>
      </c>
      <c r="F25" s="5">
        <v>6500</v>
      </c>
      <c r="G25" s="5">
        <v>6800</v>
      </c>
      <c r="H25" s="5">
        <v>6900</v>
      </c>
      <c r="I25" s="5">
        <v>6500</v>
      </c>
      <c r="J25" s="5">
        <v>6800</v>
      </c>
      <c r="K25" s="5">
        <v>8300</v>
      </c>
      <c r="L25" s="5">
        <v>7400</v>
      </c>
      <c r="O25" s="19" t="s">
        <v>24</v>
      </c>
      <c r="P25" s="100">
        <v>20.452511188463451</v>
      </c>
      <c r="Q25" s="100">
        <v>11.188463451019393</v>
      </c>
      <c r="R25" s="102"/>
    </row>
    <row r="26" spans="1:18" x14ac:dyDescent="0.35">
      <c r="A26" s="4" t="s">
        <v>64</v>
      </c>
      <c r="B26" s="5">
        <v>1859</v>
      </c>
      <c r="C26" s="5">
        <v>2263</v>
      </c>
      <c r="D26" s="5" t="s">
        <v>44</v>
      </c>
      <c r="E26" s="5" t="s">
        <v>44</v>
      </c>
      <c r="F26" s="5" t="s">
        <v>44</v>
      </c>
      <c r="G26" s="5" t="s">
        <v>44</v>
      </c>
      <c r="H26" s="5" t="s">
        <v>44</v>
      </c>
      <c r="I26" s="5" t="s">
        <v>44</v>
      </c>
      <c r="J26" s="5" t="s">
        <v>59</v>
      </c>
      <c r="K26" s="5" t="s">
        <v>44</v>
      </c>
      <c r="L26" s="5" t="s">
        <v>44</v>
      </c>
      <c r="O26" s="19" t="s">
        <v>25</v>
      </c>
      <c r="P26" s="100">
        <v>3.8798475306595961</v>
      </c>
      <c r="Q26" s="100"/>
      <c r="R26" s="102"/>
    </row>
    <row r="27" spans="1:18" ht="16.5" x14ac:dyDescent="0.35">
      <c r="A27" s="4" t="s">
        <v>156</v>
      </c>
      <c r="B27" s="5">
        <v>2074</v>
      </c>
      <c r="C27" s="5">
        <v>2055</v>
      </c>
      <c r="D27" s="5">
        <v>2171</v>
      </c>
      <c r="E27" s="5">
        <v>2199</v>
      </c>
      <c r="F27" s="5">
        <v>2301</v>
      </c>
      <c r="G27" s="5">
        <v>2276</v>
      </c>
      <c r="H27" s="5">
        <v>2281</v>
      </c>
      <c r="I27" s="5">
        <v>2201</v>
      </c>
      <c r="J27" s="5">
        <v>2287</v>
      </c>
      <c r="K27" s="5">
        <v>2392</v>
      </c>
      <c r="L27" s="5">
        <v>2467</v>
      </c>
      <c r="O27" s="19" t="s">
        <v>26</v>
      </c>
      <c r="P27" s="100">
        <v>3.8237232289950578</v>
      </c>
      <c r="Q27" s="100">
        <v>3.9242174629324547</v>
      </c>
      <c r="R27" s="102"/>
    </row>
    <row r="28" spans="1:18" x14ac:dyDescent="0.35">
      <c r="A28" s="4" t="s">
        <v>65</v>
      </c>
      <c r="B28" s="5" t="s">
        <v>44</v>
      </c>
      <c r="C28" s="5" t="s">
        <v>44</v>
      </c>
      <c r="D28" s="5" t="s">
        <v>44</v>
      </c>
      <c r="E28" s="5" t="s">
        <v>44</v>
      </c>
      <c r="F28" s="5" t="s">
        <v>44</v>
      </c>
      <c r="G28" s="5" t="s">
        <v>44</v>
      </c>
      <c r="H28" s="5" t="s">
        <v>44</v>
      </c>
      <c r="I28" s="5" t="s">
        <v>44</v>
      </c>
      <c r="J28" s="5" t="s">
        <v>44</v>
      </c>
      <c r="K28" s="5" t="s">
        <v>44</v>
      </c>
      <c r="L28" s="5" t="s">
        <v>44</v>
      </c>
      <c r="O28" s="19" t="s">
        <v>4</v>
      </c>
      <c r="P28" s="100">
        <v>2.2236789027833801</v>
      </c>
      <c r="Q28" s="100"/>
      <c r="R28" s="102"/>
    </row>
    <row r="29" spans="1:18" x14ac:dyDescent="0.35">
      <c r="A29" s="4" t="s">
        <v>66</v>
      </c>
      <c r="B29" s="5">
        <v>1051</v>
      </c>
      <c r="C29" s="5">
        <v>1147</v>
      </c>
      <c r="D29" s="5">
        <v>777</v>
      </c>
      <c r="E29" s="5">
        <v>878</v>
      </c>
      <c r="F29" s="5">
        <v>835</v>
      </c>
      <c r="G29" s="5">
        <v>742</v>
      </c>
      <c r="H29" s="5">
        <v>704</v>
      </c>
      <c r="I29" s="5">
        <v>601</v>
      </c>
      <c r="J29" s="5">
        <v>904</v>
      </c>
      <c r="K29" s="5">
        <v>1230</v>
      </c>
      <c r="L29" s="5">
        <v>1162</v>
      </c>
      <c r="O29" s="19" t="s">
        <v>5</v>
      </c>
      <c r="P29" s="100">
        <v>19.635135135135137</v>
      </c>
      <c r="Q29" s="100">
        <v>4.9489489489489493</v>
      </c>
      <c r="R29" s="102"/>
    </row>
    <row r="30" spans="1:18" x14ac:dyDescent="0.35">
      <c r="A30" s="4" t="s">
        <v>67</v>
      </c>
      <c r="B30" s="5" t="s">
        <v>44</v>
      </c>
      <c r="C30" s="5">
        <v>213</v>
      </c>
      <c r="D30" s="5" t="s">
        <v>44</v>
      </c>
      <c r="E30" s="5" t="s">
        <v>44</v>
      </c>
      <c r="F30" s="5" t="s">
        <v>44</v>
      </c>
      <c r="G30" s="5" t="s">
        <v>44</v>
      </c>
      <c r="H30" s="5" t="s">
        <v>44</v>
      </c>
      <c r="I30" s="5" t="s">
        <v>44</v>
      </c>
      <c r="J30" s="5" t="s">
        <v>44</v>
      </c>
      <c r="K30" s="5" t="s">
        <v>44</v>
      </c>
      <c r="L30" s="5" t="s">
        <v>44</v>
      </c>
      <c r="O30" s="19" t="s">
        <v>27</v>
      </c>
      <c r="P30" s="100">
        <v>8.807829181494661</v>
      </c>
      <c r="Q30" s="100"/>
      <c r="R30" s="102"/>
    </row>
    <row r="31" spans="1:18" x14ac:dyDescent="0.35">
      <c r="A31" s="4" t="s">
        <v>68</v>
      </c>
      <c r="B31" s="5" t="s">
        <v>44</v>
      </c>
      <c r="C31" s="5" t="s">
        <v>44</v>
      </c>
      <c r="D31" s="5" t="s">
        <v>44</v>
      </c>
      <c r="E31" s="5" t="s">
        <v>44</v>
      </c>
      <c r="F31" s="5" t="s">
        <v>44</v>
      </c>
      <c r="G31" s="5" t="s">
        <v>44</v>
      </c>
      <c r="H31" s="5" t="s">
        <v>44</v>
      </c>
      <c r="I31" s="5" t="s">
        <v>44</v>
      </c>
      <c r="J31" s="5" t="s">
        <v>44</v>
      </c>
      <c r="K31" s="5" t="s">
        <v>44</v>
      </c>
      <c r="L31" s="5" t="s">
        <v>44</v>
      </c>
      <c r="O31" s="19" t="s">
        <v>28</v>
      </c>
      <c r="P31" s="100">
        <v>3.5468113975576667</v>
      </c>
      <c r="Q31" s="100"/>
      <c r="R31" s="102"/>
    </row>
    <row r="32" spans="1:18" x14ac:dyDescent="0.35">
      <c r="A32" s="4" t="s">
        <v>69</v>
      </c>
      <c r="B32" s="35">
        <v>5235</v>
      </c>
      <c r="C32" s="35">
        <v>5740</v>
      </c>
      <c r="D32" s="35">
        <v>6092</v>
      </c>
      <c r="E32" s="35">
        <v>6549</v>
      </c>
      <c r="F32" s="35">
        <v>6328</v>
      </c>
      <c r="G32" s="35">
        <v>6363</v>
      </c>
      <c r="H32" s="35">
        <v>6436</v>
      </c>
      <c r="I32" s="5" t="s">
        <v>44</v>
      </c>
      <c r="J32" s="5" t="s">
        <v>44</v>
      </c>
      <c r="K32" s="5" t="s">
        <v>44</v>
      </c>
      <c r="L32" s="5" t="s">
        <v>44</v>
      </c>
      <c r="O32" s="22" t="s">
        <v>30</v>
      </c>
      <c r="P32" s="100">
        <v>16.679542203147353</v>
      </c>
      <c r="Q32" s="100"/>
      <c r="R32" s="102"/>
    </row>
    <row r="33" spans="1:18" x14ac:dyDescent="0.35">
      <c r="A33" s="4" t="s">
        <v>70</v>
      </c>
      <c r="B33" s="35">
        <v>5173</v>
      </c>
      <c r="C33" s="35">
        <v>5666</v>
      </c>
      <c r="D33" s="35">
        <v>6012</v>
      </c>
      <c r="E33" s="35">
        <v>6481</v>
      </c>
      <c r="F33" s="35">
        <v>6237</v>
      </c>
      <c r="G33" s="35">
        <v>6277</v>
      </c>
      <c r="H33" s="35">
        <v>6342</v>
      </c>
      <c r="I33" s="35">
        <v>5349</v>
      </c>
      <c r="J33" s="5" t="s">
        <v>44</v>
      </c>
      <c r="K33" s="5" t="s">
        <v>44</v>
      </c>
      <c r="L33" s="5" t="s">
        <v>44</v>
      </c>
      <c r="O33" s="19" t="s">
        <v>6</v>
      </c>
      <c r="P33" s="100">
        <v>17.77104874446086</v>
      </c>
      <c r="Q33" s="100">
        <v>5</v>
      </c>
      <c r="R33" s="102"/>
    </row>
    <row r="34" spans="1:18" x14ac:dyDescent="0.35">
      <c r="A34" s="4" t="s">
        <v>71</v>
      </c>
      <c r="B34" s="5">
        <v>3204</v>
      </c>
      <c r="C34" s="5">
        <v>2899</v>
      </c>
      <c r="D34" s="5">
        <v>2887</v>
      </c>
      <c r="E34" s="5">
        <v>2929</v>
      </c>
      <c r="F34" s="5">
        <v>3127</v>
      </c>
      <c r="G34" s="5">
        <v>3732</v>
      </c>
      <c r="H34" s="5">
        <v>3086</v>
      </c>
      <c r="I34" s="5">
        <v>3207</v>
      </c>
      <c r="J34" s="5">
        <v>3385</v>
      </c>
      <c r="K34" s="5" t="s">
        <v>44</v>
      </c>
      <c r="L34" s="5" t="s">
        <v>44</v>
      </c>
      <c r="O34" s="19" t="s">
        <v>31</v>
      </c>
      <c r="P34" s="100">
        <v>7.0864312267657983</v>
      </c>
      <c r="Q34" s="100">
        <v>7.0864312267657983</v>
      </c>
      <c r="R34" s="102"/>
    </row>
    <row r="35" spans="1:18" x14ac:dyDescent="0.35">
      <c r="A35" s="4" t="s">
        <v>72</v>
      </c>
      <c r="B35" s="5">
        <v>2086</v>
      </c>
      <c r="C35" s="5">
        <v>2031</v>
      </c>
      <c r="D35" s="5">
        <v>2190</v>
      </c>
      <c r="E35" s="5">
        <v>2474</v>
      </c>
      <c r="F35" s="5">
        <v>2366</v>
      </c>
      <c r="G35" s="5">
        <v>2181</v>
      </c>
      <c r="H35" s="5">
        <v>2409</v>
      </c>
      <c r="I35" s="5">
        <v>2067</v>
      </c>
      <c r="J35" s="5">
        <v>2449</v>
      </c>
      <c r="K35" s="5">
        <v>2595</v>
      </c>
      <c r="L35" s="5">
        <v>2581</v>
      </c>
      <c r="O35" s="19" t="s">
        <v>0</v>
      </c>
      <c r="P35" s="100">
        <v>5.6045751633986924</v>
      </c>
      <c r="Q35" s="100"/>
      <c r="R35" s="102"/>
    </row>
    <row r="36" spans="1:18" x14ac:dyDescent="0.35">
      <c r="A36" s="4" t="s">
        <v>73</v>
      </c>
      <c r="B36" s="5" t="s">
        <v>44</v>
      </c>
      <c r="C36" s="5" t="s">
        <v>44</v>
      </c>
      <c r="D36" s="5" t="s">
        <v>44</v>
      </c>
      <c r="E36" s="5" t="s">
        <v>44</v>
      </c>
      <c r="F36" s="5" t="s">
        <v>44</v>
      </c>
      <c r="G36" s="5" t="s">
        <v>44</v>
      </c>
      <c r="H36" s="5" t="s">
        <v>44</v>
      </c>
      <c r="I36" s="5" t="s">
        <v>44</v>
      </c>
      <c r="J36" s="5" t="s">
        <v>44</v>
      </c>
      <c r="K36" s="5" t="s">
        <v>44</v>
      </c>
      <c r="L36" s="5" t="s">
        <v>44</v>
      </c>
      <c r="O36" s="19" t="s">
        <v>32</v>
      </c>
      <c r="P36" s="100">
        <v>6.3709575142675972</v>
      </c>
      <c r="Q36" s="100"/>
      <c r="R36" s="102"/>
    </row>
    <row r="37" spans="1:18" x14ac:dyDescent="0.35">
      <c r="A37" s="4" t="s">
        <v>74</v>
      </c>
      <c r="B37" s="5" t="s">
        <v>44</v>
      </c>
      <c r="C37" s="5" t="s">
        <v>44</v>
      </c>
      <c r="D37" s="5" t="s">
        <v>44</v>
      </c>
      <c r="E37" s="5" t="s">
        <v>44</v>
      </c>
      <c r="F37" s="5" t="s">
        <v>44</v>
      </c>
      <c r="G37" s="5" t="s">
        <v>44</v>
      </c>
      <c r="H37" s="5" t="s">
        <v>44</v>
      </c>
      <c r="I37" s="5" t="s">
        <v>44</v>
      </c>
      <c r="J37" s="5" t="s">
        <v>44</v>
      </c>
      <c r="K37" s="5" t="s">
        <v>44</v>
      </c>
      <c r="L37" s="5" t="s">
        <v>44</v>
      </c>
    </row>
    <row r="38" spans="1:18" x14ac:dyDescent="0.35">
      <c r="A38" t="s">
        <v>136</v>
      </c>
    </row>
    <row r="39" spans="1:18" ht="16.5" x14ac:dyDescent="0.35">
      <c r="A39" t="s">
        <v>149</v>
      </c>
    </row>
    <row r="40" spans="1:18" ht="16.5" x14ac:dyDescent="0.35">
      <c r="A40" s="2" t="s">
        <v>146</v>
      </c>
    </row>
  </sheetData>
  <mergeCells count="1">
    <mergeCell ref="O2:R3"/>
  </mergeCells>
  <conditionalFormatting sqref="B5:L37">
    <cfRule type="expression" dxfId="26" priority="2">
      <formula>ROW()=EVEN(ROW())</formula>
    </cfRule>
  </conditionalFormatting>
  <conditionalFormatting sqref="P5:R36">
    <cfRule type="expression" dxfId="25" priority="1">
      <formula>ROW()=EVEN(ROW())</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2"/>
  <sheetViews>
    <sheetView workbookViewId="0">
      <selection activeCell="A2" sqref="A2"/>
    </sheetView>
  </sheetViews>
  <sheetFormatPr defaultRowHeight="14.5" x14ac:dyDescent="0.35"/>
  <cols>
    <col min="14" max="14" width="11.1796875" customWidth="1"/>
    <col min="16" max="17" width="12.90625" customWidth="1"/>
    <col min="21" max="21" width="10.90625" customWidth="1"/>
  </cols>
  <sheetData>
    <row r="1" spans="1:17" x14ac:dyDescent="0.35">
      <c r="A1" t="s">
        <v>241</v>
      </c>
    </row>
    <row r="2" spans="1:17" ht="38" customHeight="1" x14ac:dyDescent="0.35">
      <c r="O2" s="169" t="s">
        <v>231</v>
      </c>
      <c r="P2" s="169"/>
      <c r="Q2" s="169"/>
    </row>
    <row r="3" spans="1:17" x14ac:dyDescent="0.35">
      <c r="A3" s="7"/>
      <c r="B3" s="8">
        <v>2013</v>
      </c>
      <c r="C3" s="8">
        <v>2014</v>
      </c>
      <c r="D3" s="8">
        <v>2015</v>
      </c>
      <c r="E3" s="8">
        <v>2016</v>
      </c>
      <c r="F3" s="8">
        <v>2017</v>
      </c>
      <c r="G3" s="8">
        <v>2018</v>
      </c>
      <c r="H3" s="8">
        <v>2019</v>
      </c>
      <c r="I3" s="8">
        <v>2020</v>
      </c>
      <c r="J3" s="8">
        <v>2021</v>
      </c>
      <c r="K3" s="8">
        <v>2022</v>
      </c>
      <c r="L3" s="8">
        <v>2023</v>
      </c>
      <c r="O3" s="169"/>
      <c r="P3" s="169"/>
      <c r="Q3" s="169"/>
    </row>
    <row r="4" spans="1:17" x14ac:dyDescent="0.35">
      <c r="A4" s="9" t="s">
        <v>7</v>
      </c>
      <c r="B4" s="10">
        <v>7344</v>
      </c>
      <c r="C4" s="10">
        <v>7434</v>
      </c>
      <c r="D4" s="10">
        <v>7486</v>
      </c>
      <c r="E4" s="10">
        <v>7566</v>
      </c>
      <c r="F4" s="10">
        <v>7664</v>
      </c>
      <c r="G4" s="10">
        <v>7631</v>
      </c>
      <c r="H4" s="11">
        <v>7384</v>
      </c>
      <c r="I4" s="10">
        <v>6650</v>
      </c>
      <c r="J4" s="10">
        <v>6945</v>
      </c>
      <c r="K4" s="11">
        <v>7258</v>
      </c>
      <c r="L4" s="11">
        <v>7191</v>
      </c>
      <c r="O4" s="4" t="s">
        <v>4</v>
      </c>
      <c r="P4" s="73">
        <v>-9.3257620104580385E-2</v>
      </c>
      <c r="Q4" s="66"/>
    </row>
    <row r="5" spans="1:17" x14ac:dyDescent="0.35">
      <c r="A5" s="9" t="s">
        <v>8</v>
      </c>
      <c r="B5" s="10">
        <v>4581</v>
      </c>
      <c r="C5" s="10">
        <v>4484</v>
      </c>
      <c r="D5" s="10">
        <v>4181</v>
      </c>
      <c r="E5" s="10">
        <v>4095</v>
      </c>
      <c r="F5" s="10">
        <v>3762</v>
      </c>
      <c r="G5" s="10">
        <v>3637</v>
      </c>
      <c r="H5" s="11">
        <v>3605</v>
      </c>
      <c r="I5" s="10">
        <v>2978</v>
      </c>
      <c r="J5" s="10">
        <v>3119</v>
      </c>
      <c r="K5" s="11">
        <v>3413</v>
      </c>
      <c r="L5" s="11">
        <v>3261</v>
      </c>
      <c r="O5" s="4" t="s">
        <v>10</v>
      </c>
      <c r="P5" s="73">
        <v>-6.9398349163595552E-2</v>
      </c>
      <c r="Q5" s="66"/>
    </row>
    <row r="6" spans="1:17" x14ac:dyDescent="0.35">
      <c r="A6" s="9" t="s">
        <v>9</v>
      </c>
      <c r="B6" s="10">
        <v>2303</v>
      </c>
      <c r="C6" s="10">
        <v>2174</v>
      </c>
      <c r="D6" s="10">
        <v>2295</v>
      </c>
      <c r="E6" s="10">
        <v>2503</v>
      </c>
      <c r="F6" s="10">
        <v>1943</v>
      </c>
      <c r="G6" s="10">
        <v>1988</v>
      </c>
      <c r="H6" s="11">
        <v>1937</v>
      </c>
      <c r="I6" s="10">
        <v>1556</v>
      </c>
      <c r="J6" s="10">
        <v>1458</v>
      </c>
      <c r="K6" s="11">
        <v>1766</v>
      </c>
      <c r="L6" s="11">
        <v>1794</v>
      </c>
      <c r="O6" s="4" t="s">
        <v>18</v>
      </c>
      <c r="P6" s="73">
        <v>-6.4891335125624172E-2</v>
      </c>
      <c r="Q6" s="66"/>
    </row>
    <row r="7" spans="1:17" x14ac:dyDescent="0.35">
      <c r="A7" s="9" t="s">
        <v>10</v>
      </c>
      <c r="B7" s="10">
        <v>407</v>
      </c>
      <c r="C7" s="10">
        <v>467</v>
      </c>
      <c r="D7" s="10">
        <v>377</v>
      </c>
      <c r="E7" s="10">
        <v>406</v>
      </c>
      <c r="F7" s="10">
        <v>388</v>
      </c>
      <c r="G7" s="10">
        <v>348</v>
      </c>
      <c r="H7" s="11">
        <v>340</v>
      </c>
      <c r="I7" s="10">
        <v>211</v>
      </c>
      <c r="J7" s="10">
        <v>252</v>
      </c>
      <c r="K7" s="11">
        <v>253</v>
      </c>
      <c r="L7" s="11">
        <v>232</v>
      </c>
      <c r="O7" s="4" t="s">
        <v>11</v>
      </c>
      <c r="P7" s="73">
        <v>-5.671553020272857E-2</v>
      </c>
      <c r="Q7" s="66"/>
    </row>
    <row r="8" spans="1:17" x14ac:dyDescent="0.35">
      <c r="A8" s="9" t="s">
        <v>11</v>
      </c>
      <c r="B8" s="10">
        <v>2721</v>
      </c>
      <c r="C8" s="10">
        <v>2714</v>
      </c>
      <c r="D8" s="10">
        <v>2487</v>
      </c>
      <c r="E8" s="10">
        <v>2530</v>
      </c>
      <c r="F8" s="10">
        <v>2286</v>
      </c>
      <c r="G8" s="10">
        <v>2395</v>
      </c>
      <c r="H8" s="11">
        <v>2061</v>
      </c>
      <c r="I8" s="10">
        <v>1761</v>
      </c>
      <c r="J8" s="10">
        <v>1580</v>
      </c>
      <c r="K8" s="11">
        <v>1682</v>
      </c>
      <c r="L8" s="11">
        <v>1711</v>
      </c>
      <c r="O8" s="4" t="s">
        <v>25</v>
      </c>
      <c r="P8" s="73">
        <v>-4.8663524494545696E-2</v>
      </c>
      <c r="Q8" s="66"/>
    </row>
    <row r="9" spans="1:17" x14ac:dyDescent="0.35">
      <c r="A9" s="9" t="s">
        <v>12</v>
      </c>
      <c r="B9" s="10">
        <v>64045</v>
      </c>
      <c r="C9" s="10">
        <v>67709</v>
      </c>
      <c r="D9" s="10">
        <v>67706</v>
      </c>
      <c r="E9" s="10">
        <v>67426</v>
      </c>
      <c r="F9" s="10">
        <v>66513</v>
      </c>
      <c r="G9" s="10">
        <v>67967</v>
      </c>
      <c r="H9" s="11">
        <v>65244</v>
      </c>
      <c r="I9" s="10">
        <v>58005</v>
      </c>
      <c r="J9" s="10">
        <v>55137</v>
      </c>
      <c r="K9" s="11">
        <v>57727</v>
      </c>
      <c r="L9" s="13">
        <v>52902</v>
      </c>
      <c r="O9" s="4" t="s">
        <v>16</v>
      </c>
      <c r="P9" s="73">
        <v>-4.6053149261399029E-2</v>
      </c>
      <c r="Q9" s="66" t="s">
        <v>33</v>
      </c>
    </row>
    <row r="10" spans="1:17" x14ac:dyDescent="0.35">
      <c r="A10" s="9" t="s">
        <v>13</v>
      </c>
      <c r="B10" s="10">
        <v>1891</v>
      </c>
      <c r="C10" s="10">
        <v>1798</v>
      </c>
      <c r="D10" s="10">
        <v>1780</v>
      </c>
      <c r="E10" s="10">
        <v>1797</v>
      </c>
      <c r="F10" s="10">
        <v>1756</v>
      </c>
      <c r="G10" s="10">
        <v>1862</v>
      </c>
      <c r="H10" s="11">
        <v>1822</v>
      </c>
      <c r="I10" s="10">
        <v>1716</v>
      </c>
      <c r="J10" s="10">
        <v>1639</v>
      </c>
      <c r="K10" s="11">
        <v>1718</v>
      </c>
      <c r="L10" s="11">
        <v>1680</v>
      </c>
      <c r="O10" s="4" t="s">
        <v>9</v>
      </c>
      <c r="P10" s="73">
        <v>-3.9167487003460288E-2</v>
      </c>
      <c r="Q10" s="66"/>
    </row>
    <row r="11" spans="1:17" x14ac:dyDescent="0.35">
      <c r="A11" s="9" t="s">
        <v>14</v>
      </c>
      <c r="B11" s="5">
        <v>501</v>
      </c>
      <c r="C11" s="5">
        <v>455</v>
      </c>
      <c r="D11" s="5">
        <v>407</v>
      </c>
      <c r="E11" s="5">
        <v>424</v>
      </c>
      <c r="F11" s="5">
        <v>429</v>
      </c>
      <c r="G11" s="5">
        <v>420</v>
      </c>
      <c r="H11" s="57">
        <v>356</v>
      </c>
      <c r="I11" s="5">
        <v>346</v>
      </c>
      <c r="J11" s="5">
        <v>352</v>
      </c>
      <c r="K11" s="5">
        <v>404</v>
      </c>
      <c r="L11" s="57">
        <v>430</v>
      </c>
      <c r="O11" s="4" t="s">
        <v>8</v>
      </c>
      <c r="P11" s="73">
        <v>-3.8772734204676196E-2</v>
      </c>
      <c r="Q11" s="66"/>
    </row>
    <row r="12" spans="1:17" x14ac:dyDescent="0.35">
      <c r="A12" s="9" t="s">
        <v>15</v>
      </c>
      <c r="B12" s="10">
        <v>10086</v>
      </c>
      <c r="C12" s="10">
        <v>9574</v>
      </c>
      <c r="D12" s="10">
        <v>9495</v>
      </c>
      <c r="E12" s="10">
        <v>9755</v>
      </c>
      <c r="F12" s="10">
        <v>9546</v>
      </c>
      <c r="G12" s="10">
        <v>8935</v>
      </c>
      <c r="H12" s="11">
        <v>8613</v>
      </c>
      <c r="I12" s="10">
        <v>6681</v>
      </c>
      <c r="J12" s="10">
        <v>7784</v>
      </c>
      <c r="K12" s="11">
        <v>8502</v>
      </c>
      <c r="L12" s="11">
        <v>9265</v>
      </c>
      <c r="O12" s="4" t="s">
        <v>28</v>
      </c>
      <c r="P12" s="73">
        <v>-2.8177837314904752E-2</v>
      </c>
      <c r="Q12" s="66"/>
    </row>
    <row r="13" spans="1:17" x14ac:dyDescent="0.35">
      <c r="A13" s="9" t="s">
        <v>16</v>
      </c>
      <c r="B13" s="10" t="s">
        <v>133</v>
      </c>
      <c r="C13" s="10">
        <v>519</v>
      </c>
      <c r="D13" s="10">
        <v>477</v>
      </c>
      <c r="E13" s="10">
        <v>460</v>
      </c>
      <c r="F13" s="10">
        <v>409</v>
      </c>
      <c r="G13" s="10">
        <v>485</v>
      </c>
      <c r="H13" s="11">
        <v>390</v>
      </c>
      <c r="I13" s="10">
        <v>408</v>
      </c>
      <c r="J13" s="10">
        <v>368</v>
      </c>
      <c r="K13" s="11">
        <v>334</v>
      </c>
      <c r="L13" s="11" t="s">
        <v>134</v>
      </c>
      <c r="O13" s="4" t="s">
        <v>0</v>
      </c>
      <c r="P13" s="73">
        <v>-2.3734747015309754E-2</v>
      </c>
      <c r="Q13" s="66"/>
    </row>
    <row r="14" spans="1:17" ht="16.5" x14ac:dyDescent="0.35">
      <c r="A14" s="9" t="s">
        <v>147</v>
      </c>
      <c r="B14" s="11">
        <v>15841</v>
      </c>
      <c r="C14" s="11">
        <v>16496</v>
      </c>
      <c r="D14" s="11">
        <v>16355</v>
      </c>
      <c r="E14" s="11">
        <v>16773</v>
      </c>
      <c r="F14" s="11">
        <v>16887</v>
      </c>
      <c r="G14" s="11">
        <v>16104</v>
      </c>
      <c r="H14" s="11">
        <v>16248</v>
      </c>
      <c r="I14" s="11">
        <v>13337</v>
      </c>
      <c r="J14" s="11">
        <v>15944</v>
      </c>
      <c r="K14" s="11">
        <v>15956</v>
      </c>
      <c r="L14" s="11">
        <v>15936</v>
      </c>
      <c r="O14" s="4" t="s">
        <v>12</v>
      </c>
      <c r="P14" s="73">
        <v>-2.2737767052912861E-2</v>
      </c>
      <c r="Q14" s="66"/>
    </row>
    <row r="15" spans="1:17" x14ac:dyDescent="0.35">
      <c r="A15" s="9" t="s">
        <v>18</v>
      </c>
      <c r="B15" s="10">
        <v>1212</v>
      </c>
      <c r="C15" s="10">
        <v>1016</v>
      </c>
      <c r="D15" s="10">
        <v>999</v>
      </c>
      <c r="E15" s="10">
        <v>879</v>
      </c>
      <c r="F15" s="10">
        <v>706</v>
      </c>
      <c r="G15" s="10">
        <v>727</v>
      </c>
      <c r="H15" s="11">
        <v>652</v>
      </c>
      <c r="I15" s="10">
        <v>518</v>
      </c>
      <c r="J15" s="10">
        <v>610</v>
      </c>
      <c r="K15" s="11">
        <v>664</v>
      </c>
      <c r="L15" s="11">
        <v>657</v>
      </c>
      <c r="O15" s="4" t="s">
        <v>30</v>
      </c>
      <c r="P15" s="73">
        <v>-2.1432974526016446E-2</v>
      </c>
      <c r="Q15" s="66"/>
    </row>
    <row r="16" spans="1:17" x14ac:dyDescent="0.35">
      <c r="A16" s="9" t="s">
        <v>19</v>
      </c>
      <c r="B16" s="10">
        <v>2831</v>
      </c>
      <c r="C16" s="10">
        <v>2675</v>
      </c>
      <c r="D16" s="10">
        <v>2822</v>
      </c>
      <c r="E16" s="10">
        <v>2746</v>
      </c>
      <c r="F16" s="10">
        <v>2776</v>
      </c>
      <c r="G16" s="10">
        <v>2731</v>
      </c>
      <c r="H16" s="11">
        <v>2492</v>
      </c>
      <c r="I16" s="10">
        <v>2295</v>
      </c>
      <c r="J16" s="10">
        <v>2610</v>
      </c>
      <c r="K16" s="11">
        <v>2910</v>
      </c>
      <c r="L16" s="11">
        <v>3102</v>
      </c>
      <c r="O16" s="4" t="s">
        <v>15</v>
      </c>
      <c r="P16" s="73">
        <v>-2.1185815033334165E-2</v>
      </c>
      <c r="Q16" s="66"/>
    </row>
    <row r="17" spans="1:17" x14ac:dyDescent="0.35">
      <c r="A17" s="9" t="s">
        <v>1</v>
      </c>
      <c r="B17" s="10">
        <v>5369</v>
      </c>
      <c r="C17" s="10">
        <v>5331</v>
      </c>
      <c r="D17" s="10">
        <v>5575</v>
      </c>
      <c r="E17" s="10">
        <v>5541</v>
      </c>
      <c r="F17" s="10">
        <v>5630</v>
      </c>
      <c r="G17" s="10">
        <v>5559</v>
      </c>
      <c r="H17" s="11">
        <v>5482</v>
      </c>
      <c r="I17" s="10">
        <v>4655</v>
      </c>
      <c r="J17" s="10">
        <v>4595</v>
      </c>
      <c r="K17" s="11">
        <v>5041</v>
      </c>
      <c r="L17" s="11">
        <v>4772</v>
      </c>
      <c r="O17" s="4" t="s">
        <v>14</v>
      </c>
      <c r="P17" s="73">
        <v>-2.0409718246803044E-2</v>
      </c>
      <c r="Q17" s="66"/>
    </row>
    <row r="18" spans="1:17" x14ac:dyDescent="0.35">
      <c r="A18" s="9" t="s">
        <v>2</v>
      </c>
      <c r="B18" s="10">
        <v>508</v>
      </c>
      <c r="C18" s="10">
        <v>759</v>
      </c>
      <c r="D18" s="10">
        <v>827</v>
      </c>
      <c r="E18" s="10">
        <v>965</v>
      </c>
      <c r="F18" s="10">
        <v>1053</v>
      </c>
      <c r="G18" s="10">
        <v>1359</v>
      </c>
      <c r="H18" s="64">
        <v>1507</v>
      </c>
      <c r="I18" s="64">
        <v>1216</v>
      </c>
      <c r="J18" s="64">
        <v>1363</v>
      </c>
      <c r="K18" s="64">
        <v>1686</v>
      </c>
      <c r="L18" s="14">
        <v>1440</v>
      </c>
      <c r="O18" s="4" t="s">
        <v>1</v>
      </c>
      <c r="P18" s="73">
        <v>-1.5945990889717487E-2</v>
      </c>
      <c r="Q18" s="66"/>
    </row>
    <row r="19" spans="1:17" x14ac:dyDescent="0.35">
      <c r="A19" s="9" t="s">
        <v>20</v>
      </c>
      <c r="B19" s="10">
        <v>12899</v>
      </c>
      <c r="C19" s="10">
        <v>14943</v>
      </c>
      <c r="D19" s="10">
        <v>15901</v>
      </c>
      <c r="E19" s="10">
        <v>17324</v>
      </c>
      <c r="F19" s="10">
        <v>17309</v>
      </c>
      <c r="G19" s="10">
        <v>18614</v>
      </c>
      <c r="H19" s="10">
        <v>17600</v>
      </c>
      <c r="I19" s="10">
        <v>14102</v>
      </c>
      <c r="J19" s="10">
        <v>15990</v>
      </c>
      <c r="K19" s="10">
        <v>16875</v>
      </c>
      <c r="L19" s="10">
        <v>16989</v>
      </c>
      <c r="O19" s="4" t="s">
        <v>22</v>
      </c>
      <c r="P19" s="73">
        <v>-1.1633033890329325E-2</v>
      </c>
      <c r="Q19" s="66"/>
    </row>
    <row r="20" spans="1:17" x14ac:dyDescent="0.35">
      <c r="A20" s="9" t="s">
        <v>21</v>
      </c>
      <c r="B20" s="10">
        <v>316</v>
      </c>
      <c r="C20" s="10">
        <v>245</v>
      </c>
      <c r="D20" s="10">
        <v>319</v>
      </c>
      <c r="E20" s="10">
        <v>249</v>
      </c>
      <c r="F20" s="10">
        <v>256</v>
      </c>
      <c r="G20" s="10">
        <v>273</v>
      </c>
      <c r="H20" s="11">
        <v>248</v>
      </c>
      <c r="I20" s="10">
        <v>217</v>
      </c>
      <c r="J20" s="10">
        <v>267</v>
      </c>
      <c r="K20" s="11">
        <v>267</v>
      </c>
      <c r="L20" s="14">
        <v>347</v>
      </c>
      <c r="O20" s="4" t="s">
        <v>13</v>
      </c>
      <c r="P20" s="73">
        <v>-9.7390519327774649E-3</v>
      </c>
      <c r="Q20" s="66"/>
    </row>
    <row r="21" spans="1:17" x14ac:dyDescent="0.35">
      <c r="A21" s="9" t="s">
        <v>22</v>
      </c>
      <c r="B21" s="10">
        <v>452</v>
      </c>
      <c r="C21" s="10">
        <v>434</v>
      </c>
      <c r="D21" s="10">
        <v>479</v>
      </c>
      <c r="E21" s="10">
        <v>525</v>
      </c>
      <c r="F21" s="10">
        <v>496</v>
      </c>
      <c r="G21" s="10">
        <v>542</v>
      </c>
      <c r="H21" s="11">
        <v>461</v>
      </c>
      <c r="I21" s="10">
        <v>491</v>
      </c>
      <c r="J21" s="10">
        <v>449</v>
      </c>
      <c r="K21" s="11">
        <v>425</v>
      </c>
      <c r="L21" s="11">
        <v>385</v>
      </c>
      <c r="O21" s="4" t="s">
        <v>5</v>
      </c>
      <c r="P21" s="73">
        <v>-7.7643754062183268E-3</v>
      </c>
      <c r="Q21" s="66"/>
    </row>
    <row r="22" spans="1:17" x14ac:dyDescent="0.35">
      <c r="A22" s="9" t="s">
        <v>23</v>
      </c>
      <c r="B22" s="10">
        <v>1481</v>
      </c>
      <c r="C22" s="10">
        <v>1437</v>
      </c>
      <c r="D22" s="10">
        <v>724</v>
      </c>
      <c r="E22" s="10">
        <v>655</v>
      </c>
      <c r="F22" s="10">
        <v>368</v>
      </c>
      <c r="G22" s="10">
        <v>165</v>
      </c>
      <c r="H22" s="11">
        <v>308</v>
      </c>
      <c r="I22" s="10">
        <v>376</v>
      </c>
      <c r="J22" s="10">
        <v>392</v>
      </c>
      <c r="K22" s="10">
        <v>476</v>
      </c>
      <c r="L22" s="11">
        <v>490</v>
      </c>
      <c r="O22" s="4" t="s">
        <v>7</v>
      </c>
      <c r="P22" s="73">
        <v>-6.5372466624789016E-3</v>
      </c>
      <c r="Q22" s="66"/>
    </row>
    <row r="23" spans="1:17" x14ac:dyDescent="0.35">
      <c r="A23" s="9" t="s">
        <v>3</v>
      </c>
      <c r="B23" s="10">
        <v>265</v>
      </c>
      <c r="C23" s="10">
        <v>292</v>
      </c>
      <c r="D23" s="10">
        <v>306</v>
      </c>
      <c r="E23" s="10">
        <v>294</v>
      </c>
      <c r="F23" s="10">
        <v>304</v>
      </c>
      <c r="G23" s="10">
        <v>317</v>
      </c>
      <c r="H23" s="11">
        <v>305</v>
      </c>
      <c r="I23" s="10">
        <v>242</v>
      </c>
      <c r="J23" s="10">
        <v>339</v>
      </c>
      <c r="K23" s="11">
        <v>379</v>
      </c>
      <c r="L23" s="11" t="s">
        <v>135</v>
      </c>
      <c r="O23" s="4" t="s">
        <v>17</v>
      </c>
      <c r="P23" s="73">
        <v>-6.1322134720454002E-3</v>
      </c>
      <c r="Q23" s="66"/>
    </row>
    <row r="24" spans="1:17" x14ac:dyDescent="0.35">
      <c r="A24" s="9" t="s">
        <v>24</v>
      </c>
      <c r="B24" s="15">
        <v>8151</v>
      </c>
      <c r="C24" s="15">
        <v>9817</v>
      </c>
      <c r="D24" s="13">
        <v>13523</v>
      </c>
      <c r="E24" s="13">
        <v>13660</v>
      </c>
      <c r="F24" s="13">
        <v>13182</v>
      </c>
      <c r="G24" s="13">
        <v>13599</v>
      </c>
      <c r="H24" s="13">
        <v>12436</v>
      </c>
      <c r="I24" s="13">
        <v>10225</v>
      </c>
      <c r="J24" s="13">
        <v>12380</v>
      </c>
      <c r="K24" s="13">
        <v>14373</v>
      </c>
      <c r="L24" s="11">
        <v>14377</v>
      </c>
      <c r="O24" s="4" t="s">
        <v>32</v>
      </c>
      <c r="P24" s="73">
        <v>-3.6945717601640782E-3</v>
      </c>
      <c r="Q24" s="66"/>
    </row>
    <row r="25" spans="1:17" x14ac:dyDescent="0.35">
      <c r="A25" s="9" t="s">
        <v>25</v>
      </c>
      <c r="B25" s="10">
        <v>11672</v>
      </c>
      <c r="C25" s="10">
        <v>11696</v>
      </c>
      <c r="D25" s="10">
        <v>11200</v>
      </c>
      <c r="E25" s="10">
        <v>12077</v>
      </c>
      <c r="F25" s="10">
        <v>11103</v>
      </c>
      <c r="G25" s="10">
        <v>10941</v>
      </c>
      <c r="H25" s="11">
        <v>10633</v>
      </c>
      <c r="I25" s="10">
        <v>8805</v>
      </c>
      <c r="J25" s="10">
        <v>8276</v>
      </c>
      <c r="K25" s="11">
        <v>7541</v>
      </c>
      <c r="L25" s="11">
        <v>7594</v>
      </c>
      <c r="O25" s="4" t="s">
        <v>27</v>
      </c>
      <c r="P25" s="73">
        <v>-3.3179251529735776E-4</v>
      </c>
      <c r="Q25" s="66"/>
    </row>
    <row r="26" spans="1:17" ht="16.5" x14ac:dyDescent="0.35">
      <c r="A26" s="9" t="s">
        <v>148</v>
      </c>
      <c r="B26" s="10">
        <v>1946</v>
      </c>
      <c r="C26" s="10">
        <v>2010</v>
      </c>
      <c r="D26" s="10">
        <v>2148</v>
      </c>
      <c r="E26" s="10">
        <v>1999</v>
      </c>
      <c r="F26" s="10">
        <v>2117</v>
      </c>
      <c r="G26" s="11">
        <v>2195</v>
      </c>
      <c r="H26" s="11">
        <v>2383</v>
      </c>
      <c r="I26" s="11">
        <v>1877</v>
      </c>
      <c r="J26" s="11">
        <v>2161</v>
      </c>
      <c r="K26" s="11">
        <v>2302</v>
      </c>
      <c r="L26" s="11">
        <v>2500</v>
      </c>
      <c r="O26" s="4" t="s">
        <v>21</v>
      </c>
      <c r="P26" s="73">
        <v>-2.6189746337057507E-4</v>
      </c>
      <c r="Q26" s="66"/>
    </row>
    <row r="27" spans="1:17" x14ac:dyDescent="0.35">
      <c r="A27" s="9" t="s">
        <v>4</v>
      </c>
      <c r="B27" s="10">
        <v>8156</v>
      </c>
      <c r="C27" s="10">
        <v>8122</v>
      </c>
      <c r="D27" s="10">
        <v>9057</v>
      </c>
      <c r="E27" s="10">
        <v>8285</v>
      </c>
      <c r="F27" s="10">
        <v>8181</v>
      </c>
      <c r="G27" s="10">
        <v>8144</v>
      </c>
      <c r="H27" s="11">
        <v>8125</v>
      </c>
      <c r="I27" s="10">
        <v>5491</v>
      </c>
      <c r="J27" s="10">
        <v>3796</v>
      </c>
      <c r="K27" s="11">
        <v>3690</v>
      </c>
      <c r="L27" s="11">
        <v>3539</v>
      </c>
      <c r="O27" s="4" t="s">
        <v>24</v>
      </c>
      <c r="P27" s="73">
        <v>-2.1848780089372966E-4</v>
      </c>
      <c r="Q27" s="66" t="s">
        <v>35</v>
      </c>
    </row>
    <row r="28" spans="1:17" x14ac:dyDescent="0.35">
      <c r="A28" s="9" t="s">
        <v>5</v>
      </c>
      <c r="B28" s="10">
        <v>4645</v>
      </c>
      <c r="C28" s="10">
        <v>4810</v>
      </c>
      <c r="D28" s="10">
        <v>3818</v>
      </c>
      <c r="E28" s="10">
        <v>4074</v>
      </c>
      <c r="F28" s="10">
        <v>3988</v>
      </c>
      <c r="G28" s="10">
        <v>3606</v>
      </c>
      <c r="H28" s="11">
        <v>3503</v>
      </c>
      <c r="I28" s="10">
        <v>3098</v>
      </c>
      <c r="J28" s="10">
        <v>3784</v>
      </c>
      <c r="K28" s="11">
        <v>4718</v>
      </c>
      <c r="L28" s="11">
        <v>4575</v>
      </c>
      <c r="O28" s="4" t="s">
        <v>6</v>
      </c>
      <c r="P28" s="73">
        <v>-1.064113194493288E-5</v>
      </c>
      <c r="Q28" s="66"/>
    </row>
    <row r="29" spans="1:17" x14ac:dyDescent="0.35">
      <c r="A29" s="9" t="s">
        <v>27</v>
      </c>
      <c r="B29" s="10">
        <v>708</v>
      </c>
      <c r="C29" s="10">
        <v>826</v>
      </c>
      <c r="D29" s="10">
        <v>926</v>
      </c>
      <c r="E29" s="10">
        <v>850</v>
      </c>
      <c r="F29" s="10">
        <v>851</v>
      </c>
      <c r="G29" s="10">
        <v>821</v>
      </c>
      <c r="H29" s="11">
        <v>814</v>
      </c>
      <c r="I29" s="10">
        <v>678</v>
      </c>
      <c r="J29" s="10">
        <v>784</v>
      </c>
      <c r="K29" s="11">
        <v>862</v>
      </c>
      <c r="L29" s="11">
        <v>829</v>
      </c>
      <c r="O29" s="4" t="s">
        <v>19</v>
      </c>
      <c r="P29" s="73">
        <v>8.4456399613563882E-4</v>
      </c>
      <c r="Q29" s="66"/>
    </row>
    <row r="30" spans="1:17" x14ac:dyDescent="0.35">
      <c r="A30" s="9" t="s">
        <v>28</v>
      </c>
      <c r="B30" s="10">
        <v>1086</v>
      </c>
      <c r="C30" s="10">
        <v>1098</v>
      </c>
      <c r="D30" s="10">
        <v>1121</v>
      </c>
      <c r="E30" s="10">
        <v>1057</v>
      </c>
      <c r="F30" s="10">
        <v>1127</v>
      </c>
      <c r="G30" s="10">
        <v>1272</v>
      </c>
      <c r="H30" s="11">
        <v>1050</v>
      </c>
      <c r="I30" s="10">
        <v>894</v>
      </c>
      <c r="J30" s="10">
        <v>854</v>
      </c>
      <c r="K30" s="11">
        <v>866</v>
      </c>
      <c r="L30" s="10">
        <v>894</v>
      </c>
      <c r="O30" s="4" t="s">
        <v>20</v>
      </c>
      <c r="P30" s="73">
        <v>1.3594365573498468E-2</v>
      </c>
      <c r="Q30" s="66"/>
    </row>
    <row r="31" spans="1:17" x14ac:dyDescent="0.35">
      <c r="A31" s="9" t="s">
        <v>30</v>
      </c>
      <c r="B31" s="10">
        <v>31052</v>
      </c>
      <c r="C31" s="10">
        <v>32818</v>
      </c>
      <c r="D31" s="10">
        <v>31454</v>
      </c>
      <c r="E31" s="10">
        <v>30266</v>
      </c>
      <c r="F31" s="10">
        <v>29186</v>
      </c>
      <c r="G31" s="10">
        <v>29657</v>
      </c>
      <c r="H31" s="10">
        <v>28710</v>
      </c>
      <c r="I31" s="10">
        <v>22386</v>
      </c>
      <c r="J31" s="10">
        <v>25537</v>
      </c>
      <c r="K31" s="10">
        <v>27989</v>
      </c>
      <c r="L31" s="10">
        <v>28087</v>
      </c>
      <c r="O31" s="16" t="s">
        <v>31</v>
      </c>
      <c r="P31" s="73">
        <v>1.9768525489355593E-2</v>
      </c>
      <c r="Q31" s="66"/>
    </row>
    <row r="32" spans="1:17" x14ac:dyDescent="0.35">
      <c r="A32" s="9" t="s">
        <v>6</v>
      </c>
      <c r="B32" s="10">
        <v>4129</v>
      </c>
      <c r="C32" s="10">
        <v>4043</v>
      </c>
      <c r="D32" s="10">
        <v>3830</v>
      </c>
      <c r="E32" s="10">
        <v>3785</v>
      </c>
      <c r="F32" s="10">
        <v>3654</v>
      </c>
      <c r="G32" s="10">
        <v>3873</v>
      </c>
      <c r="H32" s="11">
        <v>3639</v>
      </c>
      <c r="I32" s="10">
        <v>3793</v>
      </c>
      <c r="J32" s="10">
        <v>3933</v>
      </c>
      <c r="K32" s="10">
        <v>4002</v>
      </c>
      <c r="L32" s="10">
        <v>4096</v>
      </c>
      <c r="O32" s="4" t="s">
        <v>26</v>
      </c>
      <c r="P32" s="73">
        <v>1.9842702712612903E-2</v>
      </c>
      <c r="Q32" s="66" t="s">
        <v>36</v>
      </c>
    </row>
    <row r="33" spans="1:17" x14ac:dyDescent="0.35">
      <c r="A33" s="9" t="s">
        <v>31</v>
      </c>
      <c r="B33" s="10">
        <v>2086</v>
      </c>
      <c r="C33" s="10">
        <v>2031</v>
      </c>
      <c r="D33" s="10">
        <v>2190</v>
      </c>
      <c r="E33" s="10">
        <v>2474</v>
      </c>
      <c r="F33" s="10">
        <v>2367</v>
      </c>
      <c r="G33" s="10">
        <v>2182</v>
      </c>
      <c r="H33" s="11">
        <v>2411</v>
      </c>
      <c r="I33" s="10">
        <v>2061</v>
      </c>
      <c r="J33" s="10">
        <v>2446</v>
      </c>
      <c r="K33" s="11">
        <v>2597</v>
      </c>
      <c r="L33" s="11">
        <v>2644</v>
      </c>
      <c r="O33" s="4" t="s">
        <v>3</v>
      </c>
      <c r="P33" s="73">
        <v>1.9854003724524505E-2</v>
      </c>
      <c r="Q33" s="66" t="s">
        <v>34</v>
      </c>
    </row>
    <row r="34" spans="1:17" x14ac:dyDescent="0.35">
      <c r="A34" s="9" t="s">
        <v>0</v>
      </c>
      <c r="B34" s="10">
        <v>712</v>
      </c>
      <c r="C34" s="10">
        <v>683</v>
      </c>
      <c r="D34" s="10">
        <v>693</v>
      </c>
      <c r="E34" s="10">
        <v>656</v>
      </c>
      <c r="F34" s="10">
        <v>665</v>
      </c>
      <c r="G34" s="10">
        <v>602</v>
      </c>
      <c r="H34" s="11">
        <v>565</v>
      </c>
      <c r="I34" s="10">
        <v>627</v>
      </c>
      <c r="J34" s="10">
        <v>569</v>
      </c>
      <c r="K34" s="11">
        <v>578</v>
      </c>
      <c r="L34" s="11">
        <v>568</v>
      </c>
      <c r="P34" s="1"/>
    </row>
    <row r="35" spans="1:17" x14ac:dyDescent="0.35">
      <c r="A35" s="9" t="s">
        <v>32</v>
      </c>
      <c r="B35" s="10">
        <v>3422</v>
      </c>
      <c r="C35" s="10">
        <v>3275</v>
      </c>
      <c r="D35" s="10">
        <v>3448</v>
      </c>
      <c r="E35" s="10">
        <v>3362</v>
      </c>
      <c r="F35" s="10">
        <v>3514</v>
      </c>
      <c r="G35" s="10">
        <v>3338</v>
      </c>
      <c r="H35" s="11">
        <v>3322</v>
      </c>
      <c r="I35" s="10">
        <v>2953</v>
      </c>
      <c r="J35" s="10">
        <v>3347</v>
      </c>
      <c r="K35" s="11">
        <v>3302</v>
      </c>
      <c r="L35" s="13">
        <v>3398</v>
      </c>
      <c r="O35" s="4" t="s">
        <v>124</v>
      </c>
      <c r="P35" s="74">
        <v>-2.0261934511390356E-2</v>
      </c>
      <c r="Q35" s="67"/>
    </row>
    <row r="37" spans="1:17" x14ac:dyDescent="0.35">
      <c r="A37" s="9" t="s">
        <v>124</v>
      </c>
      <c r="B37" s="65">
        <v>161762.33333333331</v>
      </c>
      <c r="C37" s="65">
        <v>167322</v>
      </c>
      <c r="D37" s="65">
        <v>167717</v>
      </c>
      <c r="E37" s="65">
        <v>169635</v>
      </c>
      <c r="F37" s="65">
        <v>166427</v>
      </c>
      <c r="G37" s="65">
        <v>167514</v>
      </c>
      <c r="H37" s="65">
        <v>161748</v>
      </c>
      <c r="I37" s="65">
        <v>137012</v>
      </c>
      <c r="J37" s="65">
        <v>139093</v>
      </c>
      <c r="K37" s="65">
        <v>145553</v>
      </c>
      <c r="L37" s="65">
        <v>141275</v>
      </c>
      <c r="M37" s="7"/>
      <c r="N37" s="12"/>
    </row>
    <row r="38" spans="1:17" x14ac:dyDescent="0.35">
      <c r="A38" t="s">
        <v>136</v>
      </c>
    </row>
    <row r="39" spans="1:17" x14ac:dyDescent="0.35">
      <c r="A39" t="s">
        <v>138</v>
      </c>
    </row>
    <row r="40" spans="1:17" x14ac:dyDescent="0.35">
      <c r="A40" t="s">
        <v>137</v>
      </c>
    </row>
    <row r="41" spans="1:17" ht="16.5" x14ac:dyDescent="0.35">
      <c r="A41" t="s">
        <v>149</v>
      </c>
    </row>
    <row r="42" spans="1:17" ht="16.5" x14ac:dyDescent="0.35">
      <c r="A42" s="2" t="s">
        <v>146</v>
      </c>
    </row>
  </sheetData>
  <sortState xmlns:xlrd2="http://schemas.microsoft.com/office/spreadsheetml/2017/richdata2" ref="S44:T76">
    <sortCondition ref="T44:T76"/>
  </sortState>
  <mergeCells count="1">
    <mergeCell ref="O2:Q3"/>
  </mergeCells>
  <conditionalFormatting sqref="B4:L35">
    <cfRule type="expression" dxfId="24" priority="4">
      <formula>ROW()=ODD(ROW())</formula>
    </cfRule>
  </conditionalFormatting>
  <conditionalFormatting sqref="B37:L37">
    <cfRule type="expression" dxfId="23" priority="3">
      <formula>ROW()=ODD(ROW())</formula>
    </cfRule>
  </conditionalFormatting>
  <conditionalFormatting sqref="P4:Q33">
    <cfRule type="expression" dxfId="22" priority="2">
      <formula>ROW()=ODD(ROW())</formula>
    </cfRule>
  </conditionalFormatting>
  <conditionalFormatting sqref="P35:Q35">
    <cfRule type="expression" dxfId="21" priority="1">
      <formula>ROW()=ODD(ROW())</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4"/>
  <sheetViews>
    <sheetView workbookViewId="0">
      <selection activeCell="M4" sqref="M4"/>
    </sheetView>
  </sheetViews>
  <sheetFormatPr defaultRowHeight="14.5" x14ac:dyDescent="0.35"/>
  <cols>
    <col min="16" max="17" width="13.7265625" customWidth="1"/>
    <col min="21" max="21" width="9.6328125" customWidth="1"/>
  </cols>
  <sheetData>
    <row r="1" spans="1:17" x14ac:dyDescent="0.35">
      <c r="A1" t="s">
        <v>230</v>
      </c>
    </row>
    <row r="2" spans="1:17" ht="33" customHeight="1" x14ac:dyDescent="0.35">
      <c r="O2" s="170" t="s">
        <v>232</v>
      </c>
      <c r="P2" s="170"/>
      <c r="Q2" s="170"/>
    </row>
    <row r="3" spans="1:17" x14ac:dyDescent="0.35">
      <c r="A3" s="2"/>
      <c r="B3" s="6">
        <v>2013</v>
      </c>
      <c r="C3" s="6">
        <v>2014</v>
      </c>
      <c r="D3" s="6">
        <v>2015</v>
      </c>
      <c r="E3" s="6">
        <v>2016</v>
      </c>
      <c r="F3" s="6">
        <v>2017</v>
      </c>
      <c r="G3" s="6">
        <v>2018</v>
      </c>
      <c r="H3" s="6">
        <v>2019</v>
      </c>
      <c r="I3" s="6">
        <v>2020</v>
      </c>
      <c r="J3" s="6">
        <v>2021</v>
      </c>
      <c r="K3" s="6">
        <v>2022</v>
      </c>
      <c r="L3" s="6">
        <v>2023</v>
      </c>
      <c r="N3" s="2"/>
      <c r="O3" s="170"/>
      <c r="P3" s="170"/>
      <c r="Q3" s="170"/>
    </row>
    <row r="4" spans="1:17" x14ac:dyDescent="0.35">
      <c r="A4" s="22" t="s">
        <v>7</v>
      </c>
      <c r="B4" s="68">
        <v>40700</v>
      </c>
      <c r="C4" s="68">
        <v>40236</v>
      </c>
      <c r="D4" s="68">
        <v>39880</v>
      </c>
      <c r="E4" s="68">
        <v>40827</v>
      </c>
      <c r="F4" s="68">
        <v>39594</v>
      </c>
      <c r="G4" s="68">
        <v>38894</v>
      </c>
      <c r="H4" s="68">
        <v>37756</v>
      </c>
      <c r="I4" s="68">
        <v>31080</v>
      </c>
      <c r="J4" s="68">
        <v>33944</v>
      </c>
      <c r="K4" s="68">
        <v>36004</v>
      </c>
      <c r="L4" s="69">
        <v>37394</v>
      </c>
      <c r="N4" s="23"/>
      <c r="O4" s="4" t="s">
        <v>10</v>
      </c>
      <c r="P4" s="78">
        <v>-0.13466538640481229</v>
      </c>
      <c r="Q4" s="79"/>
    </row>
    <row r="5" spans="1:17" x14ac:dyDescent="0.35">
      <c r="A5" s="19" t="s">
        <v>8</v>
      </c>
      <c r="B5" s="68">
        <v>48531</v>
      </c>
      <c r="C5" s="68">
        <v>48753</v>
      </c>
      <c r="D5" s="68">
        <v>47650</v>
      </c>
      <c r="E5" s="68">
        <v>47163</v>
      </c>
      <c r="F5" s="68">
        <v>44710</v>
      </c>
      <c r="G5" s="68">
        <v>45116</v>
      </c>
      <c r="H5" s="68">
        <v>43583</v>
      </c>
      <c r="I5" s="68">
        <v>33673</v>
      </c>
      <c r="J5" s="68">
        <v>39005</v>
      </c>
      <c r="K5" s="68">
        <v>42153</v>
      </c>
      <c r="L5" s="68">
        <v>41481</v>
      </c>
      <c r="N5" s="2"/>
      <c r="O5" s="4" t="s">
        <v>16</v>
      </c>
      <c r="P5" s="78">
        <v>-7.3319806374756213E-2</v>
      </c>
      <c r="Q5" s="79" t="s">
        <v>33</v>
      </c>
    </row>
    <row r="6" spans="1:17" x14ac:dyDescent="0.35">
      <c r="A6" s="19" t="s">
        <v>9</v>
      </c>
      <c r="B6" s="68">
        <v>6472</v>
      </c>
      <c r="C6" s="68">
        <v>6465</v>
      </c>
      <c r="D6" s="68">
        <v>6676</v>
      </c>
      <c r="E6" s="68">
        <v>6871</v>
      </c>
      <c r="F6" s="68">
        <v>6737</v>
      </c>
      <c r="G6" s="68">
        <v>6478</v>
      </c>
      <c r="H6" s="68">
        <v>6562</v>
      </c>
      <c r="I6" s="68">
        <v>5565</v>
      </c>
      <c r="J6" s="68">
        <v>6151</v>
      </c>
      <c r="K6" s="68">
        <v>6656</v>
      </c>
      <c r="L6" s="68">
        <v>7307</v>
      </c>
      <c r="N6" s="2"/>
      <c r="O6" s="4" t="s">
        <v>25</v>
      </c>
      <c r="P6" s="78">
        <v>-7.1547644996975523E-2</v>
      </c>
      <c r="Q6" s="79"/>
    </row>
    <row r="7" spans="1:17" x14ac:dyDescent="0.35">
      <c r="A7" s="21" t="s">
        <v>10</v>
      </c>
      <c r="B7" s="68">
        <v>722</v>
      </c>
      <c r="C7" s="68">
        <v>603</v>
      </c>
      <c r="D7" s="68">
        <v>570</v>
      </c>
      <c r="E7" s="68">
        <v>558</v>
      </c>
      <c r="F7" s="68">
        <v>451</v>
      </c>
      <c r="G7" s="68">
        <v>393</v>
      </c>
      <c r="H7" s="68">
        <v>333</v>
      </c>
      <c r="I7" s="68">
        <v>218</v>
      </c>
      <c r="J7" s="68">
        <v>194</v>
      </c>
      <c r="K7" s="68">
        <v>215</v>
      </c>
      <c r="L7" s="68">
        <v>202</v>
      </c>
      <c r="N7" s="2"/>
      <c r="O7" s="4" t="s">
        <v>30</v>
      </c>
      <c r="P7" s="78">
        <v>-5.2207360683867221E-2</v>
      </c>
      <c r="Q7" s="79"/>
    </row>
    <row r="8" spans="1:17" x14ac:dyDescent="0.35">
      <c r="A8" s="19" t="s">
        <v>11</v>
      </c>
      <c r="B8" s="68">
        <v>22567</v>
      </c>
      <c r="C8" s="68">
        <v>23644</v>
      </c>
      <c r="D8" s="68">
        <v>24407</v>
      </c>
      <c r="E8" s="68">
        <v>24486</v>
      </c>
      <c r="F8" s="68">
        <v>24719</v>
      </c>
      <c r="G8" s="68">
        <v>25196</v>
      </c>
      <c r="H8" s="68">
        <v>23914</v>
      </c>
      <c r="I8" s="68">
        <v>20870</v>
      </c>
      <c r="J8" s="68">
        <v>20567</v>
      </c>
      <c r="K8" s="68">
        <v>22435</v>
      </c>
      <c r="L8" s="68">
        <v>23931</v>
      </c>
      <c r="N8" s="2"/>
      <c r="O8" s="4" t="s">
        <v>31</v>
      </c>
      <c r="P8" s="78">
        <v>-5.1881412885600109E-2</v>
      </c>
      <c r="Q8" s="79"/>
    </row>
    <row r="9" spans="1:17" x14ac:dyDescent="0.35">
      <c r="A9" s="19" t="s">
        <v>12</v>
      </c>
      <c r="B9" s="68">
        <v>310085</v>
      </c>
      <c r="C9" s="68">
        <v>321803</v>
      </c>
      <c r="D9" s="68">
        <v>325726</v>
      </c>
      <c r="E9" s="68">
        <v>329240</v>
      </c>
      <c r="F9" s="68">
        <v>323799</v>
      </c>
      <c r="G9" s="68">
        <v>328051</v>
      </c>
      <c r="H9" s="68">
        <v>318986</v>
      </c>
      <c r="I9" s="68">
        <v>269545</v>
      </c>
      <c r="J9" s="68">
        <v>267992</v>
      </c>
      <c r="K9" s="68">
        <v>303407</v>
      </c>
      <c r="L9" s="68">
        <v>313655</v>
      </c>
      <c r="N9" s="2"/>
      <c r="O9" s="4" t="s">
        <v>13</v>
      </c>
      <c r="P9" s="78">
        <v>-4.7313637273284637E-2</v>
      </c>
      <c r="Q9" s="79"/>
    </row>
    <row r="10" spans="1:17" ht="16.5" x14ac:dyDescent="0.35">
      <c r="A10" s="19" t="s">
        <v>144</v>
      </c>
      <c r="B10" s="68">
        <v>1503</v>
      </c>
      <c r="C10" s="68">
        <v>1396</v>
      </c>
      <c r="D10" s="68">
        <v>1376</v>
      </c>
      <c r="E10" s="68">
        <v>1432</v>
      </c>
      <c r="F10" s="68">
        <v>1387</v>
      </c>
      <c r="G10" s="68">
        <v>1425</v>
      </c>
      <c r="H10" s="68">
        <v>1254</v>
      </c>
      <c r="I10" s="68">
        <v>1035</v>
      </c>
      <c r="J10" s="68">
        <v>968</v>
      </c>
      <c r="K10" s="68">
        <v>1045</v>
      </c>
      <c r="L10" s="69">
        <v>936</v>
      </c>
      <c r="N10" s="2"/>
      <c r="O10" s="4" t="s">
        <v>0</v>
      </c>
      <c r="P10" s="78">
        <v>-4.447429085438348E-2</v>
      </c>
      <c r="Q10" s="79"/>
    </row>
    <row r="11" spans="1:17" x14ac:dyDescent="0.35">
      <c r="A11" s="19" t="s">
        <v>14</v>
      </c>
      <c r="B11" s="68">
        <v>1171</v>
      </c>
      <c r="C11" s="68">
        <v>1250</v>
      </c>
      <c r="D11" s="68">
        <v>1318</v>
      </c>
      <c r="E11" s="68">
        <v>1418</v>
      </c>
      <c r="F11" s="68">
        <v>1305</v>
      </c>
      <c r="G11" s="68">
        <v>1416</v>
      </c>
      <c r="H11" s="68">
        <v>1411</v>
      </c>
      <c r="I11" s="68">
        <v>1271</v>
      </c>
      <c r="J11" s="68">
        <v>1419</v>
      </c>
      <c r="K11" s="68">
        <v>1516</v>
      </c>
      <c r="L11" s="68">
        <v>1511</v>
      </c>
      <c r="N11" s="2"/>
      <c r="O11" s="4" t="s">
        <v>27</v>
      </c>
      <c r="P11" s="78">
        <v>-3.1490628263869391E-2</v>
      </c>
      <c r="Q11" s="79"/>
    </row>
    <row r="12" spans="1:17" x14ac:dyDescent="0.35">
      <c r="A12" s="19" t="s">
        <v>15</v>
      </c>
      <c r="B12" s="68">
        <v>114634</v>
      </c>
      <c r="C12" s="68">
        <v>117058</v>
      </c>
      <c r="D12" s="68">
        <v>124960</v>
      </c>
      <c r="E12" s="68">
        <v>130635</v>
      </c>
      <c r="F12" s="68">
        <v>129616</v>
      </c>
      <c r="G12" s="68">
        <v>129674</v>
      </c>
      <c r="H12" s="68">
        <v>130745</v>
      </c>
      <c r="I12" s="68">
        <v>87881</v>
      </c>
      <c r="J12" s="68">
        <v>110378</v>
      </c>
      <c r="K12" s="68">
        <v>119328</v>
      </c>
      <c r="L12" s="68">
        <v>124266</v>
      </c>
      <c r="N12" s="2"/>
      <c r="O12" s="4" t="s">
        <v>2</v>
      </c>
      <c r="P12" s="78">
        <v>-3.0386037931427468E-2</v>
      </c>
      <c r="Q12" s="79"/>
    </row>
    <row r="13" spans="1:17" x14ac:dyDescent="0.35">
      <c r="A13" s="19" t="s">
        <v>16</v>
      </c>
      <c r="B13" s="68" t="s">
        <v>140</v>
      </c>
      <c r="C13" s="68">
        <v>6186</v>
      </c>
      <c r="D13" s="68">
        <v>5931</v>
      </c>
      <c r="E13" s="68">
        <v>5451</v>
      </c>
      <c r="F13" s="68">
        <v>5165</v>
      </c>
      <c r="G13" s="68">
        <v>4818</v>
      </c>
      <c r="H13" s="68">
        <v>4623</v>
      </c>
      <c r="I13" s="68">
        <v>4003</v>
      </c>
      <c r="J13" s="68">
        <v>3518</v>
      </c>
      <c r="K13" s="68">
        <v>3504</v>
      </c>
      <c r="L13" s="57" t="s">
        <v>139</v>
      </c>
      <c r="N13" s="2"/>
      <c r="O13" s="4" t="s">
        <v>20</v>
      </c>
      <c r="P13" s="78">
        <v>-2.6327578119730077E-2</v>
      </c>
      <c r="Q13" s="79"/>
    </row>
    <row r="14" spans="1:17" ht="16.5" x14ac:dyDescent="0.35">
      <c r="A14" s="19" t="s">
        <v>150</v>
      </c>
      <c r="B14" s="68">
        <v>222365</v>
      </c>
      <c r="C14" s="68">
        <v>234017</v>
      </c>
      <c r="D14" s="68">
        <v>223409</v>
      </c>
      <c r="E14" s="68">
        <v>232698</v>
      </c>
      <c r="F14" s="68">
        <v>228672</v>
      </c>
      <c r="G14" s="68">
        <v>218041</v>
      </c>
      <c r="H14" s="68">
        <v>222797</v>
      </c>
      <c r="I14" s="68">
        <v>184084</v>
      </c>
      <c r="J14" s="68">
        <v>224042</v>
      </c>
      <c r="K14" s="68">
        <v>220878</v>
      </c>
      <c r="L14" s="68">
        <v>218900</v>
      </c>
      <c r="N14" s="2"/>
      <c r="O14" s="4" t="s">
        <v>5</v>
      </c>
      <c r="P14" s="78">
        <v>-2.545533548551282E-2</v>
      </c>
      <c r="Q14" s="79"/>
    </row>
    <row r="15" spans="1:17" x14ac:dyDescent="0.35">
      <c r="A15" s="19" t="s">
        <v>18</v>
      </c>
      <c r="B15" s="68">
        <v>13963</v>
      </c>
      <c r="C15" s="68">
        <v>13548</v>
      </c>
      <c r="D15" s="68">
        <v>13097</v>
      </c>
      <c r="E15" s="68">
        <v>12946</v>
      </c>
      <c r="F15" s="68">
        <v>12565</v>
      </c>
      <c r="G15" s="68">
        <v>12422</v>
      </c>
      <c r="H15" s="68">
        <v>12350</v>
      </c>
      <c r="I15" s="68">
        <v>10300</v>
      </c>
      <c r="J15" s="68">
        <v>11746</v>
      </c>
      <c r="K15" s="68">
        <v>11961</v>
      </c>
      <c r="L15" s="68">
        <v>12644</v>
      </c>
      <c r="N15" s="24"/>
      <c r="O15" s="4" t="s">
        <v>19</v>
      </c>
      <c r="P15" s="78">
        <v>-2.4990124333235109E-2</v>
      </c>
      <c r="Q15" s="79"/>
    </row>
    <row r="16" spans="1:17" x14ac:dyDescent="0.35">
      <c r="A16" s="19" t="s">
        <v>19</v>
      </c>
      <c r="B16" s="68">
        <v>12453</v>
      </c>
      <c r="C16" s="68">
        <v>11547</v>
      </c>
      <c r="D16" s="68">
        <v>12201</v>
      </c>
      <c r="E16" s="68">
        <v>11850</v>
      </c>
      <c r="F16" s="68">
        <v>11832</v>
      </c>
      <c r="G16" s="68">
        <v>11258</v>
      </c>
      <c r="H16" s="68">
        <v>10385</v>
      </c>
      <c r="I16" s="68">
        <v>7739</v>
      </c>
      <c r="J16" s="68">
        <v>9297</v>
      </c>
      <c r="K16" s="68">
        <v>10419</v>
      </c>
      <c r="L16" s="68">
        <v>11101</v>
      </c>
      <c r="N16" s="2"/>
      <c r="O16" s="4" t="s">
        <v>8</v>
      </c>
      <c r="P16" s="78">
        <v>-2.3950478442565259E-2</v>
      </c>
      <c r="Q16" s="79"/>
    </row>
    <row r="17" spans="1:17" x14ac:dyDescent="0.35">
      <c r="A17" s="19" t="s">
        <v>1</v>
      </c>
      <c r="B17" s="68">
        <v>14729</v>
      </c>
      <c r="C17" s="68">
        <v>14795</v>
      </c>
      <c r="D17" s="68">
        <v>15324</v>
      </c>
      <c r="E17" s="68">
        <v>15801</v>
      </c>
      <c r="F17" s="68">
        <v>15825</v>
      </c>
      <c r="G17" s="68">
        <v>16440</v>
      </c>
      <c r="H17" s="68">
        <v>16119</v>
      </c>
      <c r="I17" s="68">
        <v>13061</v>
      </c>
      <c r="J17" s="68">
        <v>14004</v>
      </c>
      <c r="K17" s="68">
        <v>14505</v>
      </c>
      <c r="L17" s="68">
        <v>13974</v>
      </c>
      <c r="N17" s="2"/>
      <c r="O17" s="4" t="s">
        <v>28</v>
      </c>
      <c r="P17" s="78">
        <v>-1.8367761308712982E-2</v>
      </c>
      <c r="Q17" s="79"/>
    </row>
    <row r="18" spans="1:17" x14ac:dyDescent="0.35">
      <c r="A18" s="19" t="s">
        <v>2</v>
      </c>
      <c r="B18" s="70">
        <v>6252</v>
      </c>
      <c r="C18" s="70">
        <v>7181</v>
      </c>
      <c r="D18" s="70">
        <v>6886</v>
      </c>
      <c r="E18" s="70">
        <v>6683</v>
      </c>
      <c r="F18" s="70">
        <v>6723</v>
      </c>
      <c r="G18" s="70">
        <v>6640</v>
      </c>
      <c r="H18" s="70">
        <v>6642</v>
      </c>
      <c r="I18" s="71">
        <v>4611</v>
      </c>
      <c r="J18" s="71">
        <v>4835</v>
      </c>
      <c r="K18" s="71">
        <v>5673</v>
      </c>
      <c r="L18" s="71">
        <v>5505</v>
      </c>
      <c r="N18" s="2"/>
      <c r="O18" s="4" t="s">
        <v>7</v>
      </c>
      <c r="P18" s="78">
        <v>-1.7523708921777459E-2</v>
      </c>
      <c r="Q18" s="79"/>
    </row>
    <row r="19" spans="1:17" x14ac:dyDescent="0.35">
      <c r="A19" s="19" t="s">
        <v>20</v>
      </c>
      <c r="B19" s="70">
        <v>245194</v>
      </c>
      <c r="C19" s="70">
        <v>236204</v>
      </c>
      <c r="D19" s="70">
        <v>231019</v>
      </c>
      <c r="E19" s="70">
        <v>231851</v>
      </c>
      <c r="F19" s="70">
        <v>229441</v>
      </c>
      <c r="G19" s="70">
        <v>224305</v>
      </c>
      <c r="H19" s="70">
        <v>223784</v>
      </c>
      <c r="I19" s="70">
        <v>145146</v>
      </c>
      <c r="J19" s="70">
        <v>188738</v>
      </c>
      <c r="K19" s="70">
        <v>206600</v>
      </c>
      <c r="L19" s="70">
        <v>207645</v>
      </c>
      <c r="N19" s="2"/>
      <c r="O19" s="4" t="s">
        <v>23</v>
      </c>
      <c r="P19" s="78">
        <v>-1.7230659907498058E-2</v>
      </c>
      <c r="Q19" s="79"/>
    </row>
    <row r="20" spans="1:17" x14ac:dyDescent="0.35">
      <c r="A20" s="19" t="s">
        <v>21</v>
      </c>
      <c r="B20" s="68">
        <v>936</v>
      </c>
      <c r="C20" s="68">
        <v>981</v>
      </c>
      <c r="D20" s="68">
        <v>1029</v>
      </c>
      <c r="E20" s="68">
        <v>954</v>
      </c>
      <c r="F20" s="68">
        <v>1016</v>
      </c>
      <c r="G20" s="68">
        <v>945</v>
      </c>
      <c r="H20" s="68">
        <v>1048</v>
      </c>
      <c r="I20" s="68">
        <v>745</v>
      </c>
      <c r="J20" s="68">
        <v>976</v>
      </c>
      <c r="K20" s="68">
        <v>1144</v>
      </c>
      <c r="L20" s="71">
        <v>1087</v>
      </c>
      <c r="N20" s="2"/>
      <c r="O20" s="4" t="s">
        <v>18</v>
      </c>
      <c r="P20" s="78">
        <v>-1.6191553206523879E-2</v>
      </c>
      <c r="Q20" s="79"/>
    </row>
    <row r="21" spans="1:17" x14ac:dyDescent="0.35">
      <c r="A21" s="19" t="s">
        <v>22</v>
      </c>
      <c r="B21" s="68">
        <v>3886</v>
      </c>
      <c r="C21" s="68">
        <v>4169</v>
      </c>
      <c r="D21" s="68">
        <v>4087</v>
      </c>
      <c r="E21" s="68">
        <v>4123</v>
      </c>
      <c r="F21" s="68">
        <v>4328</v>
      </c>
      <c r="G21" s="68">
        <v>4256</v>
      </c>
      <c r="H21" s="68">
        <v>4098</v>
      </c>
      <c r="I21" s="68">
        <v>3567</v>
      </c>
      <c r="J21" s="68">
        <v>3568</v>
      </c>
      <c r="K21" s="68">
        <v>3613</v>
      </c>
      <c r="L21" s="68">
        <v>3812</v>
      </c>
      <c r="N21" s="2"/>
      <c r="O21" s="4" t="s">
        <v>22</v>
      </c>
      <c r="P21" s="78">
        <v>-1.2829891311490149E-2</v>
      </c>
      <c r="Q21" s="79"/>
    </row>
    <row r="22" spans="1:17" x14ac:dyDescent="0.35">
      <c r="A22" s="19" t="s">
        <v>23</v>
      </c>
      <c r="B22" s="68">
        <v>3429</v>
      </c>
      <c r="C22" s="68">
        <v>3251</v>
      </c>
      <c r="D22" s="68">
        <v>3168</v>
      </c>
      <c r="E22" s="68">
        <v>2989</v>
      </c>
      <c r="F22" s="68">
        <v>3189</v>
      </c>
      <c r="G22" s="68">
        <v>3225</v>
      </c>
      <c r="H22" s="68">
        <v>3463</v>
      </c>
      <c r="I22" s="68">
        <v>2827</v>
      </c>
      <c r="J22" s="68">
        <v>2819</v>
      </c>
      <c r="K22" s="68">
        <v>2899</v>
      </c>
      <c r="L22" s="68">
        <v>2766</v>
      </c>
      <c r="N22" s="2"/>
      <c r="O22" s="4" t="s">
        <v>12</v>
      </c>
      <c r="P22" s="78">
        <v>-1.0657338884161538E-2</v>
      </c>
      <c r="Q22" s="79"/>
    </row>
    <row r="23" spans="1:17" x14ac:dyDescent="0.35">
      <c r="A23" s="19" t="s">
        <v>3</v>
      </c>
      <c r="B23" s="68">
        <v>1035</v>
      </c>
      <c r="C23" s="68">
        <v>1202</v>
      </c>
      <c r="D23" s="68">
        <v>1396</v>
      </c>
      <c r="E23" s="68">
        <v>1536</v>
      </c>
      <c r="F23" s="68">
        <v>1542</v>
      </c>
      <c r="G23" s="68">
        <v>1340</v>
      </c>
      <c r="H23" s="68">
        <v>1290</v>
      </c>
      <c r="I23" s="68">
        <v>897</v>
      </c>
      <c r="J23" s="68">
        <v>1184</v>
      </c>
      <c r="K23" s="68">
        <v>1202</v>
      </c>
      <c r="L23" s="68" t="s">
        <v>141</v>
      </c>
      <c r="N23" s="2"/>
      <c r="O23" s="4" t="s">
        <v>3</v>
      </c>
      <c r="P23" s="78">
        <v>-9.8597401474944668E-3</v>
      </c>
      <c r="Q23" s="79" t="s">
        <v>34</v>
      </c>
    </row>
    <row r="24" spans="1:17" x14ac:dyDescent="0.35">
      <c r="A24" s="19" t="s">
        <v>24</v>
      </c>
      <c r="B24" s="68">
        <v>2478</v>
      </c>
      <c r="C24" s="68">
        <v>4847</v>
      </c>
      <c r="D24" s="68">
        <v>6745</v>
      </c>
      <c r="E24" s="68">
        <v>6999</v>
      </c>
      <c r="F24" s="68">
        <v>7327</v>
      </c>
      <c r="G24" s="68">
        <v>7442</v>
      </c>
      <c r="H24" s="68">
        <v>8437</v>
      </c>
      <c r="I24" s="68">
        <v>8298</v>
      </c>
      <c r="J24" s="68">
        <v>7666</v>
      </c>
      <c r="K24" s="68">
        <v>10608</v>
      </c>
      <c r="L24" s="68">
        <v>11591</v>
      </c>
      <c r="N24" s="2"/>
      <c r="O24" s="4" t="s">
        <v>1</v>
      </c>
      <c r="P24" s="78">
        <v>-8.8243970299531904E-3</v>
      </c>
      <c r="Q24" s="79"/>
    </row>
    <row r="25" spans="1:17" x14ac:dyDescent="0.35">
      <c r="A25" s="19" t="s">
        <v>25</v>
      </c>
      <c r="B25" s="68">
        <v>32387</v>
      </c>
      <c r="C25" s="68">
        <v>30849</v>
      </c>
      <c r="D25" s="68">
        <v>28578</v>
      </c>
      <c r="E25" s="68">
        <v>28688</v>
      </c>
      <c r="F25" s="68">
        <v>28363</v>
      </c>
      <c r="G25" s="68">
        <v>26418</v>
      </c>
      <c r="H25" s="68">
        <v>24844</v>
      </c>
      <c r="I25" s="68">
        <v>17658</v>
      </c>
      <c r="J25" s="68">
        <v>18139</v>
      </c>
      <c r="K25" s="68">
        <v>17202</v>
      </c>
      <c r="L25" s="71">
        <v>16530</v>
      </c>
      <c r="N25" s="2"/>
      <c r="O25" s="4" t="s">
        <v>26</v>
      </c>
      <c r="P25" s="78">
        <v>-7.3428113212760104E-3</v>
      </c>
      <c r="Q25" s="79" t="s">
        <v>36</v>
      </c>
    </row>
    <row r="26" spans="1:17" ht="16.5" x14ac:dyDescent="0.35">
      <c r="A26" s="19" t="s">
        <v>151</v>
      </c>
      <c r="B26" s="68">
        <v>36807</v>
      </c>
      <c r="C26" s="68">
        <v>37005</v>
      </c>
      <c r="D26" s="68">
        <v>38808</v>
      </c>
      <c r="E26" s="68">
        <v>39106</v>
      </c>
      <c r="F26" s="68">
        <v>41776</v>
      </c>
      <c r="G26" s="68">
        <v>43126</v>
      </c>
      <c r="H26" s="68">
        <v>44934</v>
      </c>
      <c r="I26" s="68">
        <v>32058</v>
      </c>
      <c r="J26" s="68">
        <v>35853</v>
      </c>
      <c r="K26" s="68">
        <v>40114</v>
      </c>
      <c r="L26" s="68">
        <v>42873</v>
      </c>
      <c r="N26" s="25"/>
      <c r="O26" s="4" t="s">
        <v>17</v>
      </c>
      <c r="P26" s="78">
        <v>-7.2093144827337641E-3</v>
      </c>
      <c r="Q26" s="79"/>
    </row>
    <row r="27" spans="1:17" x14ac:dyDescent="0.35">
      <c r="A27" s="19" t="s">
        <v>4</v>
      </c>
      <c r="B27" s="68">
        <v>23306</v>
      </c>
      <c r="C27" s="68">
        <v>24212</v>
      </c>
      <c r="D27" s="68">
        <v>27751</v>
      </c>
      <c r="E27" s="68">
        <v>31277</v>
      </c>
      <c r="F27" s="68">
        <v>32028</v>
      </c>
      <c r="G27" s="68">
        <v>30565</v>
      </c>
      <c r="H27" s="68">
        <v>31545</v>
      </c>
      <c r="I27" s="68">
        <v>22471</v>
      </c>
      <c r="J27" s="68">
        <v>29613</v>
      </c>
      <c r="K27" s="68">
        <v>31050</v>
      </c>
      <c r="L27" s="69">
        <v>32901</v>
      </c>
      <c r="N27" s="2"/>
      <c r="O27" s="4" t="s">
        <v>11</v>
      </c>
      <c r="P27" s="78">
        <v>-7.0906558665801978E-3</v>
      </c>
      <c r="Q27" s="79"/>
    </row>
    <row r="28" spans="1:17" x14ac:dyDescent="0.35">
      <c r="A28" s="19" t="s">
        <v>5</v>
      </c>
      <c r="B28" s="68">
        <v>17543</v>
      </c>
      <c r="C28" s="68">
        <v>15141</v>
      </c>
      <c r="D28" s="68">
        <v>17198</v>
      </c>
      <c r="E28" s="68">
        <v>16316</v>
      </c>
      <c r="F28" s="68">
        <v>17387</v>
      </c>
      <c r="G28" s="68">
        <v>16306</v>
      </c>
      <c r="H28" s="68">
        <v>15768</v>
      </c>
      <c r="I28" s="68">
        <v>13714</v>
      </c>
      <c r="J28" s="68">
        <v>14147</v>
      </c>
      <c r="K28" s="68">
        <v>13638</v>
      </c>
      <c r="L28" s="68">
        <v>13293</v>
      </c>
      <c r="N28" s="2"/>
      <c r="O28" s="4" t="s">
        <v>15</v>
      </c>
      <c r="P28" s="78">
        <v>-6.1283918203102195E-3</v>
      </c>
      <c r="Q28" s="79"/>
    </row>
    <row r="29" spans="1:17" x14ac:dyDescent="0.35">
      <c r="A29" s="19" t="s">
        <v>27</v>
      </c>
      <c r="B29" s="68">
        <v>8034</v>
      </c>
      <c r="C29" s="68">
        <v>7394</v>
      </c>
      <c r="D29" s="68">
        <v>7777</v>
      </c>
      <c r="E29" s="68">
        <v>7606</v>
      </c>
      <c r="F29" s="68">
        <v>7050</v>
      </c>
      <c r="G29" s="68">
        <v>6867</v>
      </c>
      <c r="H29" s="68">
        <v>6756</v>
      </c>
      <c r="I29" s="68">
        <v>5017</v>
      </c>
      <c r="J29" s="68">
        <v>5654</v>
      </c>
      <c r="K29" s="68">
        <v>6453</v>
      </c>
      <c r="L29" s="68">
        <v>6391</v>
      </c>
      <c r="N29" s="2"/>
      <c r="O29" s="4" t="s">
        <v>6</v>
      </c>
      <c r="P29" s="78">
        <v>-2.2929706557182072E-3</v>
      </c>
      <c r="Q29" s="79"/>
    </row>
    <row r="30" spans="1:17" x14ac:dyDescent="0.35">
      <c r="A30" s="19" t="s">
        <v>28</v>
      </c>
      <c r="B30" s="68">
        <v>5225</v>
      </c>
      <c r="C30" s="68">
        <v>5519</v>
      </c>
      <c r="D30" s="68">
        <v>5628</v>
      </c>
      <c r="E30" s="68">
        <v>5883</v>
      </c>
      <c r="F30" s="68">
        <v>5756</v>
      </c>
      <c r="G30" s="68">
        <v>5647</v>
      </c>
      <c r="H30" s="68">
        <v>5517</v>
      </c>
      <c r="I30" s="68">
        <v>4466</v>
      </c>
      <c r="J30" s="68">
        <v>4504</v>
      </c>
      <c r="K30" s="68">
        <v>4823</v>
      </c>
      <c r="L30" s="69">
        <v>4982</v>
      </c>
      <c r="N30" s="2"/>
      <c r="O30" s="4" t="s">
        <v>9</v>
      </c>
      <c r="P30" s="78">
        <v>2.6861055701354886E-4</v>
      </c>
      <c r="Q30" s="79"/>
    </row>
    <row r="31" spans="1:17" x14ac:dyDescent="0.35">
      <c r="A31" s="19" t="s">
        <v>29</v>
      </c>
      <c r="B31" s="68">
        <v>168710</v>
      </c>
      <c r="C31" s="68">
        <v>178494</v>
      </c>
      <c r="D31" s="68">
        <v>171267</v>
      </c>
      <c r="E31" s="68">
        <v>164186</v>
      </c>
      <c r="F31" s="68">
        <v>152712</v>
      </c>
      <c r="G31" s="68">
        <v>141237</v>
      </c>
      <c r="H31" s="68" t="s">
        <v>44</v>
      </c>
      <c r="I31" s="68" t="s">
        <v>44</v>
      </c>
      <c r="J31" s="68" t="s">
        <v>44</v>
      </c>
      <c r="K31" s="68" t="s">
        <v>44</v>
      </c>
      <c r="L31" s="69" t="s">
        <v>44</v>
      </c>
      <c r="N31" s="2"/>
      <c r="O31" s="4" t="s">
        <v>32</v>
      </c>
      <c r="P31" s="78">
        <v>1.5368870597045614E-3</v>
      </c>
      <c r="Q31" s="79"/>
    </row>
    <row r="32" spans="1:17" x14ac:dyDescent="0.35">
      <c r="A32" s="22" t="s">
        <v>30</v>
      </c>
      <c r="B32" s="68">
        <v>150905</v>
      </c>
      <c r="C32" s="68">
        <v>159884</v>
      </c>
      <c r="D32" s="68">
        <v>153005</v>
      </c>
      <c r="E32" s="68">
        <v>149326</v>
      </c>
      <c r="F32" s="68">
        <v>140014</v>
      </c>
      <c r="G32" s="68">
        <v>129156</v>
      </c>
      <c r="H32" s="68">
        <v>122696</v>
      </c>
      <c r="I32" s="68">
        <v>91738</v>
      </c>
      <c r="J32" s="68">
        <v>101114</v>
      </c>
      <c r="K32" s="68">
        <v>105780</v>
      </c>
      <c r="L32" s="68">
        <v>103266</v>
      </c>
      <c r="N32" s="2"/>
      <c r="O32" s="4" t="s">
        <v>21</v>
      </c>
      <c r="P32" s="78">
        <v>6.754278720579876E-3</v>
      </c>
      <c r="Q32" s="79"/>
    </row>
    <row r="33" spans="1:17" x14ac:dyDescent="0.35">
      <c r="A33" s="19" t="s">
        <v>6</v>
      </c>
      <c r="B33" s="68">
        <v>17250</v>
      </c>
      <c r="C33" s="68">
        <v>17478</v>
      </c>
      <c r="D33" s="68">
        <v>17708</v>
      </c>
      <c r="E33" s="68">
        <v>17607</v>
      </c>
      <c r="F33" s="68">
        <v>17759</v>
      </c>
      <c r="G33" s="68">
        <v>17958</v>
      </c>
      <c r="H33" s="68">
        <v>17641</v>
      </c>
      <c r="I33" s="68">
        <v>16002</v>
      </c>
      <c r="J33" s="68">
        <v>16601</v>
      </c>
      <c r="K33" s="68">
        <v>17896</v>
      </c>
      <c r="L33" s="68">
        <v>17404</v>
      </c>
      <c r="N33" s="2"/>
      <c r="O33" s="4" t="s">
        <v>14</v>
      </c>
      <c r="P33" s="78">
        <v>1.9524657091230191E-2</v>
      </c>
      <c r="Q33" s="79"/>
    </row>
    <row r="34" spans="1:17" x14ac:dyDescent="0.35">
      <c r="A34" s="19" t="s">
        <v>31</v>
      </c>
      <c r="B34" s="68">
        <v>24239</v>
      </c>
      <c r="C34" s="68">
        <v>21742</v>
      </c>
      <c r="D34" s="68">
        <v>21952</v>
      </c>
      <c r="E34" s="68">
        <v>21724</v>
      </c>
      <c r="F34" s="68">
        <v>22472</v>
      </c>
      <c r="G34" s="68">
        <v>20708</v>
      </c>
      <c r="H34" s="68">
        <v>20572</v>
      </c>
      <c r="I34" s="68">
        <v>16155</v>
      </c>
      <c r="J34" s="68">
        <v>17632</v>
      </c>
      <c r="K34" s="68">
        <v>15501</v>
      </c>
      <c r="L34" s="68">
        <v>12861</v>
      </c>
      <c r="N34" s="2"/>
      <c r="O34" s="4" t="s">
        <v>4</v>
      </c>
      <c r="P34" s="78">
        <v>2.0547128875624932E-2</v>
      </c>
      <c r="Q34" s="79"/>
    </row>
    <row r="35" spans="1:17" x14ac:dyDescent="0.35">
      <c r="A35" s="19" t="s">
        <v>0</v>
      </c>
      <c r="B35" s="68">
        <v>5828</v>
      </c>
      <c r="C35" s="68">
        <v>5424</v>
      </c>
      <c r="D35" s="68">
        <v>4873</v>
      </c>
      <c r="E35" s="68">
        <v>4634</v>
      </c>
      <c r="F35" s="68">
        <v>4286</v>
      </c>
      <c r="G35" s="68">
        <v>4091</v>
      </c>
      <c r="H35" s="68">
        <v>3655</v>
      </c>
      <c r="I35" s="68">
        <v>3728</v>
      </c>
      <c r="J35" s="68">
        <v>3944</v>
      </c>
      <c r="K35" s="68">
        <v>3873</v>
      </c>
      <c r="L35" s="68">
        <v>3587</v>
      </c>
      <c r="N35" s="2"/>
      <c r="P35" s="80"/>
      <c r="Q35" s="80"/>
    </row>
    <row r="36" spans="1:17" x14ac:dyDescent="0.35">
      <c r="A36" s="19" t="s">
        <v>32</v>
      </c>
      <c r="B36" s="68">
        <v>15053</v>
      </c>
      <c r="C36" s="68">
        <v>14720</v>
      </c>
      <c r="D36" s="68">
        <v>15901</v>
      </c>
      <c r="E36" s="68">
        <v>17308</v>
      </c>
      <c r="F36" s="68">
        <v>17849</v>
      </c>
      <c r="G36" s="68">
        <v>17508</v>
      </c>
      <c r="H36" s="68">
        <v>17068</v>
      </c>
      <c r="I36" s="68">
        <v>14297</v>
      </c>
      <c r="J36" s="68">
        <v>16557</v>
      </c>
      <c r="K36" s="68">
        <v>15817</v>
      </c>
      <c r="L36" s="68">
        <v>15627</v>
      </c>
      <c r="N36" s="2"/>
      <c r="O36" s="19" t="s">
        <v>88</v>
      </c>
      <c r="P36" s="81">
        <v>-1.393714374355115E-2</v>
      </c>
      <c r="Q36" s="79"/>
    </row>
    <row r="37" spans="1:17" x14ac:dyDescent="0.35">
      <c r="N37" s="2"/>
    </row>
    <row r="38" spans="1:17" x14ac:dyDescent="0.35">
      <c r="A38" s="19" t="s">
        <v>88</v>
      </c>
      <c r="B38" s="72">
        <v>1199785</v>
      </c>
      <c r="C38" s="72">
        <f t="shared" ref="C38:K38" si="0">SUM(C4:C21,C22:C23,C25:C30)</f>
        <v>1214409</v>
      </c>
      <c r="D38" s="72">
        <f t="shared" si="0"/>
        <v>1215850</v>
      </c>
      <c r="E38" s="72">
        <f t="shared" si="0"/>
        <v>1238388</v>
      </c>
      <c r="F38" s="72">
        <f t="shared" si="0"/>
        <v>1224976</v>
      </c>
      <c r="G38" s="72">
        <f t="shared" si="0"/>
        <v>1209262</v>
      </c>
      <c r="H38" s="72">
        <f t="shared" si="0"/>
        <v>1200507</v>
      </c>
      <c r="I38" s="72">
        <f t="shared" si="0"/>
        <v>923502</v>
      </c>
      <c r="J38" s="72">
        <f t="shared" si="0"/>
        <v>1053255</v>
      </c>
      <c r="K38" s="72">
        <f t="shared" si="0"/>
        <v>1128437</v>
      </c>
      <c r="L38" s="72">
        <v>1149859</v>
      </c>
    </row>
    <row r="39" spans="1:17" x14ac:dyDescent="0.35">
      <c r="A39" t="s">
        <v>136</v>
      </c>
    </row>
    <row r="40" spans="1:17" x14ac:dyDescent="0.35">
      <c r="A40" t="s">
        <v>142</v>
      </c>
    </row>
    <row r="41" spans="1:17" x14ac:dyDescent="0.35">
      <c r="A41" t="s">
        <v>137</v>
      </c>
    </row>
    <row r="42" spans="1:17" ht="16.5" x14ac:dyDescent="0.35">
      <c r="A42" t="s">
        <v>143</v>
      </c>
    </row>
    <row r="43" spans="1:17" ht="16.5" x14ac:dyDescent="0.35">
      <c r="A43" t="s">
        <v>153</v>
      </c>
    </row>
    <row r="44" spans="1:17" ht="16.5" x14ac:dyDescent="0.35">
      <c r="A44" s="2" t="s">
        <v>152</v>
      </c>
    </row>
  </sheetData>
  <sortState xmlns:xlrd2="http://schemas.microsoft.com/office/spreadsheetml/2017/richdata2" ref="S45:T77">
    <sortCondition ref="T45:T77"/>
  </sortState>
  <mergeCells count="1">
    <mergeCell ref="O2:Q3"/>
  </mergeCells>
  <conditionalFormatting sqref="B4:L36">
    <cfRule type="expression" dxfId="20" priority="4">
      <formula>ROW()=ODD(ROW())</formula>
    </cfRule>
  </conditionalFormatting>
  <conditionalFormatting sqref="B38:L38">
    <cfRule type="expression" dxfId="19" priority="3">
      <formula>ROW()=EVEN(ROW())</formula>
    </cfRule>
  </conditionalFormatting>
  <conditionalFormatting sqref="P4:Q34">
    <cfRule type="expression" dxfId="18" priority="2">
      <formula>ROW()=ODD(ROW())</formula>
    </cfRule>
  </conditionalFormatting>
  <conditionalFormatting sqref="P36:Q36">
    <cfRule type="expression" dxfId="17" priority="1">
      <formula>ROW()=EVEN(ROW())</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2"/>
  <sheetViews>
    <sheetView topLeftCell="P1" workbookViewId="0">
      <selection activeCell="C7" sqref="C7"/>
    </sheetView>
  </sheetViews>
  <sheetFormatPr defaultRowHeight="14.5" x14ac:dyDescent="0.35"/>
  <cols>
    <col min="2" max="12" width="9.08984375" bestFit="1" customWidth="1"/>
    <col min="16" max="18" width="17.54296875" customWidth="1"/>
    <col min="20" max="21" width="11.54296875" customWidth="1"/>
    <col min="22" max="22" width="13.36328125" customWidth="1"/>
    <col min="23" max="23" width="9.54296875" customWidth="1"/>
    <col min="24" max="24" width="13.54296875" customWidth="1"/>
    <col min="25" max="25" width="10.08984375" customWidth="1"/>
    <col min="26" max="28" width="11.26953125" customWidth="1"/>
  </cols>
  <sheetData>
    <row r="1" spans="1:25" x14ac:dyDescent="0.35">
      <c r="A1" t="s">
        <v>242</v>
      </c>
    </row>
    <row r="2" spans="1:25" ht="35.5" customHeight="1" x14ac:dyDescent="0.35">
      <c r="O2" s="170" t="s">
        <v>233</v>
      </c>
      <c r="P2" s="170"/>
      <c r="Q2" s="170"/>
      <c r="R2" s="170"/>
      <c r="U2" s="169" t="s">
        <v>234</v>
      </c>
      <c r="V2" s="169"/>
      <c r="W2" s="169"/>
      <c r="X2" s="169"/>
      <c r="Y2" s="169"/>
    </row>
    <row r="3" spans="1:25" ht="20.5" customHeight="1" x14ac:dyDescent="0.35">
      <c r="B3" s="17">
        <v>2013</v>
      </c>
      <c r="C3" s="17">
        <v>2014</v>
      </c>
      <c r="D3" s="17">
        <v>2015</v>
      </c>
      <c r="E3" s="17">
        <v>2016</v>
      </c>
      <c r="F3" s="17">
        <v>2017</v>
      </c>
      <c r="G3" s="17">
        <v>2018</v>
      </c>
      <c r="H3" s="17">
        <v>2019</v>
      </c>
      <c r="I3" s="17">
        <v>2020</v>
      </c>
      <c r="J3" s="17">
        <v>2021</v>
      </c>
      <c r="K3" s="17">
        <v>2022</v>
      </c>
      <c r="L3" s="17">
        <v>2023</v>
      </c>
      <c r="O3" s="170"/>
      <c r="P3" s="170"/>
      <c r="Q3" s="170"/>
      <c r="R3" s="170"/>
      <c r="U3" s="169"/>
      <c r="V3" s="169"/>
      <c r="W3" s="169"/>
      <c r="X3" s="169"/>
      <c r="Y3" s="169"/>
    </row>
    <row r="4" spans="1:25" x14ac:dyDescent="0.35">
      <c r="A4" s="4" t="s">
        <v>7</v>
      </c>
      <c r="B4" s="5">
        <v>455</v>
      </c>
      <c r="C4" s="5">
        <v>430</v>
      </c>
      <c r="D4" s="5">
        <v>479</v>
      </c>
      <c r="E4" s="5">
        <v>432</v>
      </c>
      <c r="F4" s="5">
        <v>414</v>
      </c>
      <c r="G4" s="5">
        <v>409</v>
      </c>
      <c r="H4" s="26">
        <v>416</v>
      </c>
      <c r="I4" s="26">
        <v>344</v>
      </c>
      <c r="J4" s="26">
        <v>362</v>
      </c>
      <c r="K4" s="5">
        <v>370</v>
      </c>
      <c r="L4" s="5">
        <v>402</v>
      </c>
      <c r="P4" s="17" t="s">
        <v>39</v>
      </c>
      <c r="Q4" s="17" t="s">
        <v>40</v>
      </c>
      <c r="V4" s="94" t="s">
        <v>39</v>
      </c>
      <c r="W4" s="94" t="s">
        <v>40</v>
      </c>
      <c r="X4" s="94" t="s">
        <v>41</v>
      </c>
    </row>
    <row r="5" spans="1:25" x14ac:dyDescent="0.35">
      <c r="A5" s="19" t="s">
        <v>8</v>
      </c>
      <c r="B5" s="5">
        <v>764</v>
      </c>
      <c r="C5" s="5">
        <v>745</v>
      </c>
      <c r="D5" s="5">
        <v>762</v>
      </c>
      <c r="E5" s="5">
        <v>670</v>
      </c>
      <c r="F5" s="5">
        <v>609</v>
      </c>
      <c r="G5" s="5">
        <v>604</v>
      </c>
      <c r="H5" s="26">
        <v>644</v>
      </c>
      <c r="I5" s="26">
        <v>499</v>
      </c>
      <c r="J5" s="26">
        <v>516</v>
      </c>
      <c r="K5" s="5">
        <v>540</v>
      </c>
      <c r="L5" s="5">
        <v>501</v>
      </c>
      <c r="O5" s="39" t="s">
        <v>7</v>
      </c>
      <c r="P5" s="88">
        <v>-2.2571129308779248E-2</v>
      </c>
      <c r="Q5" s="88">
        <v>-6.5372466624789016E-3</v>
      </c>
      <c r="R5" s="69"/>
      <c r="U5" s="19" t="s">
        <v>4</v>
      </c>
      <c r="V5" s="85">
        <v>-1.7033937707098268E-2</v>
      </c>
      <c r="W5" s="85">
        <v>-9.3257620104580385E-2</v>
      </c>
      <c r="X5" s="75">
        <f t="shared" ref="X5:X32" si="0">V5-W5</f>
        <v>7.6223682397482118E-2</v>
      </c>
      <c r="Y5" s="76"/>
    </row>
    <row r="6" spans="1:25" x14ac:dyDescent="0.35">
      <c r="A6" s="19" t="s">
        <v>9</v>
      </c>
      <c r="B6" s="5">
        <v>601</v>
      </c>
      <c r="C6" s="5">
        <v>660</v>
      </c>
      <c r="D6" s="5">
        <v>708</v>
      </c>
      <c r="E6" s="5">
        <v>708</v>
      </c>
      <c r="F6" s="5">
        <v>682</v>
      </c>
      <c r="G6" s="5">
        <v>611</v>
      </c>
      <c r="H6" s="26">
        <v>628</v>
      </c>
      <c r="I6" s="26">
        <v>463</v>
      </c>
      <c r="J6" s="26">
        <v>561</v>
      </c>
      <c r="K6" s="5">
        <v>531</v>
      </c>
      <c r="L6" s="5">
        <v>525</v>
      </c>
      <c r="O6" s="19" t="s">
        <v>8</v>
      </c>
      <c r="P6" s="88">
        <v>-4.5305704433359351E-2</v>
      </c>
      <c r="Q6" s="88">
        <v>-3.8772734204676196E-2</v>
      </c>
      <c r="R6" s="69"/>
      <c r="U6" s="21" t="s">
        <v>10</v>
      </c>
      <c r="V6" s="85">
        <v>-2.4381656462426404E-2</v>
      </c>
      <c r="W6" s="85">
        <v>-6.9398349163595552E-2</v>
      </c>
      <c r="X6" s="75">
        <f t="shared" si="0"/>
        <v>4.5016692701169148E-2</v>
      </c>
      <c r="Y6" s="76"/>
    </row>
    <row r="7" spans="1:25" x14ac:dyDescent="0.35">
      <c r="A7" s="21" t="s">
        <v>10</v>
      </c>
      <c r="B7" s="5">
        <v>44</v>
      </c>
      <c r="C7" s="5">
        <v>45</v>
      </c>
      <c r="D7" s="5">
        <v>57</v>
      </c>
      <c r="E7" s="5">
        <v>46</v>
      </c>
      <c r="F7" s="5">
        <v>53</v>
      </c>
      <c r="G7" s="5">
        <v>49</v>
      </c>
      <c r="H7" s="26">
        <v>52</v>
      </c>
      <c r="I7" s="26">
        <v>48</v>
      </c>
      <c r="J7" s="26">
        <v>45</v>
      </c>
      <c r="K7" s="5">
        <v>37</v>
      </c>
      <c r="L7" s="5">
        <v>34</v>
      </c>
      <c r="O7" s="19" t="s">
        <v>9</v>
      </c>
      <c r="P7" s="88">
        <v>-2.819108662063452E-2</v>
      </c>
      <c r="Q7" s="88">
        <v>-3.9167487003460288E-2</v>
      </c>
      <c r="R7" s="69"/>
      <c r="U7" s="19" t="s">
        <v>18</v>
      </c>
      <c r="V7" s="85">
        <v>-3.5591108305500718E-2</v>
      </c>
      <c r="W7" s="85">
        <v>-6.4891335125624172E-2</v>
      </c>
      <c r="X7" s="75">
        <f t="shared" si="0"/>
        <v>2.9300226820123454E-2</v>
      </c>
      <c r="Y7" s="76"/>
    </row>
    <row r="8" spans="1:25" x14ac:dyDescent="0.35">
      <c r="A8" s="19" t="s">
        <v>11</v>
      </c>
      <c r="B8" s="5">
        <v>654</v>
      </c>
      <c r="C8" s="5">
        <v>688</v>
      </c>
      <c r="D8" s="5">
        <v>734</v>
      </c>
      <c r="E8" s="5">
        <v>611</v>
      </c>
      <c r="F8" s="5">
        <v>577</v>
      </c>
      <c r="G8" s="5">
        <v>658</v>
      </c>
      <c r="H8" s="27">
        <v>617</v>
      </c>
      <c r="I8" s="27">
        <v>517</v>
      </c>
      <c r="J8" s="27">
        <v>531</v>
      </c>
      <c r="K8" s="5">
        <v>527</v>
      </c>
      <c r="L8" s="5">
        <v>502</v>
      </c>
      <c r="O8" s="21" t="s">
        <v>10</v>
      </c>
      <c r="P8" s="88">
        <v>-2.4381656462426404E-2</v>
      </c>
      <c r="Q8" s="88">
        <v>-6.9398349163595552E-2</v>
      </c>
      <c r="R8" s="69"/>
      <c r="U8" s="19" t="s">
        <v>11</v>
      </c>
      <c r="V8" s="85">
        <v>-3.2436915200494076E-2</v>
      </c>
      <c r="W8" s="85">
        <v>-5.671553020272857E-2</v>
      </c>
      <c r="X8" s="75">
        <f t="shared" si="0"/>
        <v>2.4278615002234494E-2</v>
      </c>
      <c r="Y8" s="76"/>
    </row>
    <row r="9" spans="1:25" x14ac:dyDescent="0.35">
      <c r="A9" s="19" t="s">
        <v>12</v>
      </c>
      <c r="B9" s="5">
        <v>3340</v>
      </c>
      <c r="C9" s="5">
        <v>3368</v>
      </c>
      <c r="D9" s="5">
        <v>3459</v>
      </c>
      <c r="E9" s="5">
        <v>3206</v>
      </c>
      <c r="F9" s="5">
        <v>3177</v>
      </c>
      <c r="G9" s="5">
        <v>3275</v>
      </c>
      <c r="H9" s="28">
        <v>3059</v>
      </c>
      <c r="I9" s="28">
        <v>2719</v>
      </c>
      <c r="J9" s="28">
        <v>2562</v>
      </c>
      <c r="K9" s="5">
        <v>2776</v>
      </c>
      <c r="L9" s="5">
        <v>2830</v>
      </c>
      <c r="O9" s="19" t="s">
        <v>11</v>
      </c>
      <c r="P9" s="88">
        <v>-3.2436915200494076E-2</v>
      </c>
      <c r="Q9" s="88">
        <v>-5.671553020272857E-2</v>
      </c>
      <c r="R9" s="69"/>
      <c r="U9" s="19" t="s">
        <v>25</v>
      </c>
      <c r="V9" s="85">
        <v>-5.4199060745517724E-2</v>
      </c>
      <c r="W9" s="85">
        <v>-4.8663524494545696E-2</v>
      </c>
      <c r="X9" s="91">
        <f t="shared" si="0"/>
        <v>-5.5355362509720285E-3</v>
      </c>
      <c r="Y9" s="76"/>
    </row>
    <row r="10" spans="1:25" x14ac:dyDescent="0.35">
      <c r="A10" s="19" t="s">
        <v>13</v>
      </c>
      <c r="B10" s="5">
        <v>191</v>
      </c>
      <c r="C10" s="5">
        <v>182</v>
      </c>
      <c r="D10" s="5">
        <v>178</v>
      </c>
      <c r="E10" s="5">
        <v>211</v>
      </c>
      <c r="F10" s="5">
        <v>175</v>
      </c>
      <c r="G10" s="5">
        <v>171</v>
      </c>
      <c r="H10" s="29">
        <v>199</v>
      </c>
      <c r="I10" s="29">
        <v>163</v>
      </c>
      <c r="J10" s="29">
        <v>130</v>
      </c>
      <c r="K10" s="5">
        <v>154</v>
      </c>
      <c r="L10" s="5">
        <v>162</v>
      </c>
      <c r="O10" s="19" t="s">
        <v>12</v>
      </c>
      <c r="P10" s="88">
        <v>-2.575034465662851E-2</v>
      </c>
      <c r="Q10" s="88">
        <v>-2.2737767052912861E-2</v>
      </c>
      <c r="R10" s="69"/>
      <c r="U10" s="19" t="s">
        <v>16</v>
      </c>
      <c r="V10" s="85">
        <v>-2.6012072564583155E-2</v>
      </c>
      <c r="W10" s="87">
        <v>-4.6053149261399029E-2</v>
      </c>
      <c r="X10" s="95">
        <f t="shared" si="0"/>
        <v>2.0041076696815874E-2</v>
      </c>
      <c r="Y10" s="76" t="s">
        <v>33</v>
      </c>
    </row>
    <row r="11" spans="1:25" x14ac:dyDescent="0.35">
      <c r="A11" s="19" t="s">
        <v>14</v>
      </c>
      <c r="B11" s="5">
        <v>81</v>
      </c>
      <c r="C11" s="5">
        <v>78</v>
      </c>
      <c r="D11" s="5">
        <v>67</v>
      </c>
      <c r="E11" s="5">
        <v>71</v>
      </c>
      <c r="F11" s="5">
        <v>48</v>
      </c>
      <c r="G11" s="5">
        <v>67</v>
      </c>
      <c r="H11" s="26">
        <v>52</v>
      </c>
      <c r="I11" s="26">
        <v>59</v>
      </c>
      <c r="J11" s="26">
        <v>55</v>
      </c>
      <c r="K11" s="5">
        <v>50</v>
      </c>
      <c r="L11" s="5">
        <v>59</v>
      </c>
      <c r="O11" s="19" t="s">
        <v>13</v>
      </c>
      <c r="P11" s="88">
        <v>-2.5328672385623752E-2</v>
      </c>
      <c r="Q11" s="88">
        <v>-9.7390519327774649E-3</v>
      </c>
      <c r="R11" s="69"/>
      <c r="U11" s="19" t="s">
        <v>9</v>
      </c>
      <c r="V11" s="85">
        <v>-2.819108662063452E-2</v>
      </c>
      <c r="W11" s="85">
        <v>-3.9167487003460288E-2</v>
      </c>
      <c r="X11" s="75">
        <f t="shared" si="0"/>
        <v>1.0976400382825768E-2</v>
      </c>
      <c r="Y11" s="76"/>
    </row>
    <row r="12" spans="1:25" x14ac:dyDescent="0.35">
      <c r="A12" s="19" t="s">
        <v>15</v>
      </c>
      <c r="B12" s="5">
        <v>1680</v>
      </c>
      <c r="C12" s="5">
        <v>1688</v>
      </c>
      <c r="D12" s="5">
        <v>1689</v>
      </c>
      <c r="E12" s="5">
        <v>1810</v>
      </c>
      <c r="F12" s="5">
        <v>1830</v>
      </c>
      <c r="G12" s="5">
        <v>1806</v>
      </c>
      <c r="H12" s="5">
        <v>1755</v>
      </c>
      <c r="I12" s="5">
        <v>1370</v>
      </c>
      <c r="J12" s="5">
        <v>1533</v>
      </c>
      <c r="K12" s="5">
        <v>1746</v>
      </c>
      <c r="L12" s="5">
        <v>1806</v>
      </c>
      <c r="O12" s="19" t="s">
        <v>14</v>
      </c>
      <c r="P12" s="88">
        <v>-3.7861209990178502E-2</v>
      </c>
      <c r="Q12" s="89">
        <v>-2.0409718246803044E-2</v>
      </c>
      <c r="R12" s="69"/>
      <c r="U12" s="19" t="s">
        <v>8</v>
      </c>
      <c r="V12" s="85">
        <v>-4.5305704433359351E-2</v>
      </c>
      <c r="W12" s="85">
        <v>-3.8772734204676196E-2</v>
      </c>
      <c r="X12" s="75">
        <f t="shared" si="0"/>
        <v>-6.5329702286831548E-3</v>
      </c>
      <c r="Y12" s="76"/>
    </row>
    <row r="13" spans="1:25" x14ac:dyDescent="0.35">
      <c r="A13" s="19" t="s">
        <v>16</v>
      </c>
      <c r="B13" s="5">
        <v>258</v>
      </c>
      <c r="C13" s="5">
        <v>229</v>
      </c>
      <c r="D13" s="5">
        <v>270</v>
      </c>
      <c r="E13" s="5">
        <v>258</v>
      </c>
      <c r="F13" s="5">
        <v>238</v>
      </c>
      <c r="G13" s="5">
        <v>239</v>
      </c>
      <c r="H13" s="26">
        <v>211</v>
      </c>
      <c r="I13" s="26">
        <v>223</v>
      </c>
      <c r="J13" s="26">
        <v>225</v>
      </c>
      <c r="K13" s="5">
        <v>196</v>
      </c>
      <c r="L13" s="5">
        <v>183</v>
      </c>
      <c r="O13" s="19" t="s">
        <v>15</v>
      </c>
      <c r="P13" s="88">
        <v>-3.5652102351624304E-3</v>
      </c>
      <c r="Q13" s="88">
        <v>-2.1185815033334165E-2</v>
      </c>
      <c r="R13" s="69"/>
      <c r="U13" s="19" t="s">
        <v>28</v>
      </c>
      <c r="V13" s="85">
        <v>-8.2529823749000197E-4</v>
      </c>
      <c r="W13" s="85">
        <v>-2.8177837314904752E-2</v>
      </c>
      <c r="X13" s="75">
        <f t="shared" si="0"/>
        <v>2.735253907741475E-2</v>
      </c>
      <c r="Y13" s="76"/>
    </row>
    <row r="14" spans="1:25" ht="16.5" x14ac:dyDescent="0.35">
      <c r="A14" s="19" t="s">
        <v>154</v>
      </c>
      <c r="B14" s="82">
        <v>3268</v>
      </c>
      <c r="C14" s="82">
        <v>3384</v>
      </c>
      <c r="D14" s="82">
        <v>3461</v>
      </c>
      <c r="E14" s="82">
        <v>3477</v>
      </c>
      <c r="F14" s="82">
        <v>3448</v>
      </c>
      <c r="G14" s="82">
        <v>3248</v>
      </c>
      <c r="H14" s="82">
        <v>3244</v>
      </c>
      <c r="I14" s="82">
        <v>2541</v>
      </c>
      <c r="J14" s="82">
        <v>2944</v>
      </c>
      <c r="K14" s="82">
        <v>3267</v>
      </c>
      <c r="L14" s="82">
        <v>3167</v>
      </c>
      <c r="O14" s="19" t="s">
        <v>16</v>
      </c>
      <c r="P14" s="88">
        <v>-2.6012072564583155E-2</v>
      </c>
      <c r="Q14" s="90">
        <v>-4.6053149261399029E-2</v>
      </c>
      <c r="R14" s="84" t="s">
        <v>33</v>
      </c>
      <c r="U14" s="19" t="s">
        <v>0</v>
      </c>
      <c r="V14" s="85">
        <v>-4.8490450601871404E-2</v>
      </c>
      <c r="W14" s="85">
        <v>-2.3734747015309754E-2</v>
      </c>
      <c r="X14" s="75">
        <f t="shared" si="0"/>
        <v>-2.475570358656165E-2</v>
      </c>
      <c r="Y14" s="76"/>
    </row>
    <row r="15" spans="1:25" x14ac:dyDescent="0.35">
      <c r="A15" s="19" t="s">
        <v>18</v>
      </c>
      <c r="B15" s="5">
        <v>879</v>
      </c>
      <c r="C15" s="5">
        <v>795</v>
      </c>
      <c r="D15" s="5">
        <v>793</v>
      </c>
      <c r="E15" s="5">
        <v>824</v>
      </c>
      <c r="F15" s="5">
        <v>731</v>
      </c>
      <c r="G15" s="5">
        <v>700</v>
      </c>
      <c r="H15" s="26">
        <v>688</v>
      </c>
      <c r="I15" s="26">
        <v>584</v>
      </c>
      <c r="J15" s="26">
        <v>624</v>
      </c>
      <c r="K15" s="5">
        <v>654</v>
      </c>
      <c r="L15" s="5">
        <v>621</v>
      </c>
      <c r="O15" s="19" t="s">
        <v>17</v>
      </c>
      <c r="P15" s="88">
        <v>-1.3286300973810228E-2</v>
      </c>
      <c r="Q15" s="88">
        <v>-6.1322134720454002E-3</v>
      </c>
      <c r="R15" s="69"/>
      <c r="U15" s="19" t="s">
        <v>12</v>
      </c>
      <c r="V15" s="85">
        <v>-2.575034465662851E-2</v>
      </c>
      <c r="W15" s="85">
        <v>-2.2737767052912861E-2</v>
      </c>
      <c r="X15" s="75">
        <f t="shared" si="0"/>
        <v>-3.0125776037156493E-3</v>
      </c>
      <c r="Y15" s="76"/>
    </row>
    <row r="16" spans="1:25" x14ac:dyDescent="0.35">
      <c r="A16" s="19" t="s">
        <v>19</v>
      </c>
      <c r="B16" s="5">
        <v>368</v>
      </c>
      <c r="C16" s="5">
        <v>308</v>
      </c>
      <c r="D16" s="5">
        <v>348</v>
      </c>
      <c r="E16" s="5">
        <v>307</v>
      </c>
      <c r="F16" s="5">
        <v>331</v>
      </c>
      <c r="G16" s="5">
        <v>317</v>
      </c>
      <c r="H16" s="28">
        <v>297</v>
      </c>
      <c r="I16" s="28">
        <v>237</v>
      </c>
      <c r="J16" s="28">
        <v>292</v>
      </c>
      <c r="K16" s="5">
        <v>275</v>
      </c>
      <c r="L16" s="5">
        <v>274</v>
      </c>
      <c r="O16" s="19" t="s">
        <v>18</v>
      </c>
      <c r="P16" s="88">
        <v>-3.5591108305500718E-2</v>
      </c>
      <c r="Q16" s="88">
        <v>-6.4891335125624172E-2</v>
      </c>
      <c r="R16" s="69"/>
      <c r="U16" s="22" t="s">
        <v>30</v>
      </c>
      <c r="V16" s="85">
        <v>-1.0496693352569197E-2</v>
      </c>
      <c r="W16" s="85">
        <v>-2.1432974526016446E-2</v>
      </c>
      <c r="X16" s="75">
        <f t="shared" si="0"/>
        <v>1.0936281173447249E-2</v>
      </c>
      <c r="Y16" s="76"/>
    </row>
    <row r="17" spans="1:25" x14ac:dyDescent="0.35">
      <c r="A17" s="19" t="s">
        <v>1</v>
      </c>
      <c r="B17" s="5">
        <v>591</v>
      </c>
      <c r="C17" s="5">
        <v>626</v>
      </c>
      <c r="D17" s="5">
        <v>644</v>
      </c>
      <c r="E17" s="5">
        <v>607</v>
      </c>
      <c r="F17" s="5">
        <v>625</v>
      </c>
      <c r="G17" s="5">
        <v>633</v>
      </c>
      <c r="H17" s="30">
        <v>602</v>
      </c>
      <c r="I17" s="30">
        <v>460</v>
      </c>
      <c r="J17" s="30">
        <v>544</v>
      </c>
      <c r="K17" s="5">
        <v>537</v>
      </c>
      <c r="L17" s="5">
        <v>472</v>
      </c>
      <c r="O17" s="19" t="s">
        <v>19</v>
      </c>
      <c r="P17" s="88">
        <v>-2.7615137168543691E-2</v>
      </c>
      <c r="Q17" s="88">
        <v>8.4456399613563882E-4</v>
      </c>
      <c r="R17" s="69"/>
      <c r="U17" s="19" t="s">
        <v>15</v>
      </c>
      <c r="V17" s="85">
        <v>-3.5652102351624304E-3</v>
      </c>
      <c r="W17" s="85">
        <v>-2.1185815033334165E-2</v>
      </c>
      <c r="X17" s="75">
        <f t="shared" si="0"/>
        <v>1.7620604798171735E-2</v>
      </c>
      <c r="Y17" s="76"/>
    </row>
    <row r="18" spans="1:25" x14ac:dyDescent="0.35">
      <c r="A18" s="19" t="s">
        <v>2</v>
      </c>
      <c r="B18" s="5">
        <v>188</v>
      </c>
      <c r="C18" s="5">
        <v>192</v>
      </c>
      <c r="D18" s="5">
        <v>162</v>
      </c>
      <c r="E18" s="5">
        <v>182</v>
      </c>
      <c r="F18" s="5">
        <v>154</v>
      </c>
      <c r="G18" s="5">
        <v>134</v>
      </c>
      <c r="H18" s="26">
        <v>140</v>
      </c>
      <c r="I18" s="30">
        <v>141</v>
      </c>
      <c r="J18" s="30">
        <v>132</v>
      </c>
      <c r="K18" s="30">
        <v>152</v>
      </c>
      <c r="L18" s="30">
        <v>180</v>
      </c>
      <c r="O18" s="19" t="s">
        <v>1</v>
      </c>
      <c r="P18" s="88">
        <v>-2.5451786810710586E-2</v>
      </c>
      <c r="Q18" s="88">
        <v>-1.5945990889717487E-2</v>
      </c>
      <c r="R18" s="69"/>
      <c r="U18" s="19" t="s">
        <v>14</v>
      </c>
      <c r="V18" s="85">
        <v>-3.7861209990178502E-2</v>
      </c>
      <c r="W18" s="86">
        <v>-2.0409718246803044E-2</v>
      </c>
      <c r="X18" s="91">
        <f t="shared" si="0"/>
        <v>-1.7451491743375458E-2</v>
      </c>
      <c r="Y18" s="76"/>
    </row>
    <row r="19" spans="1:25" x14ac:dyDescent="0.35">
      <c r="A19" s="19" t="s">
        <v>20</v>
      </c>
      <c r="B19" s="31">
        <v>3401</v>
      </c>
      <c r="C19" s="31">
        <v>3381</v>
      </c>
      <c r="D19" s="31">
        <v>3428</v>
      </c>
      <c r="E19" s="31">
        <v>3283</v>
      </c>
      <c r="F19" s="31">
        <v>3378</v>
      </c>
      <c r="G19" s="31">
        <v>3334</v>
      </c>
      <c r="H19" s="26">
        <v>3173</v>
      </c>
      <c r="I19" s="26">
        <v>2395</v>
      </c>
      <c r="J19" s="26">
        <v>2875</v>
      </c>
      <c r="K19" s="5">
        <v>3159</v>
      </c>
      <c r="L19" s="5">
        <v>3039</v>
      </c>
      <c r="O19" s="19" t="s">
        <v>20</v>
      </c>
      <c r="P19" s="88">
        <v>-1.8512829811228593E-2</v>
      </c>
      <c r="Q19" s="78">
        <v>1.3594365573498468E-2</v>
      </c>
      <c r="R19" s="84"/>
      <c r="U19" s="19" t="s">
        <v>1</v>
      </c>
      <c r="V19" s="85">
        <v>-2.5451786810710586E-2</v>
      </c>
      <c r="W19" s="85">
        <v>-1.5945990889717487E-2</v>
      </c>
      <c r="X19" s="75">
        <f t="shared" si="0"/>
        <v>-9.5057959209930987E-3</v>
      </c>
      <c r="Y19" s="76"/>
    </row>
    <row r="20" spans="1:25" x14ac:dyDescent="0.35">
      <c r="A20" s="19" t="s">
        <v>21</v>
      </c>
      <c r="B20" s="5">
        <v>45</v>
      </c>
      <c r="C20" s="5">
        <v>35</v>
      </c>
      <c r="D20" s="5">
        <v>36</v>
      </c>
      <c r="E20" s="5">
        <v>32</v>
      </c>
      <c r="F20" s="5">
        <v>25</v>
      </c>
      <c r="G20" s="5">
        <v>36</v>
      </c>
      <c r="H20" s="26">
        <v>22</v>
      </c>
      <c r="I20" s="26">
        <v>26</v>
      </c>
      <c r="J20" s="26">
        <v>24</v>
      </c>
      <c r="K20" s="5">
        <v>36</v>
      </c>
      <c r="L20" s="5">
        <v>26</v>
      </c>
      <c r="O20" s="19" t="s">
        <v>21</v>
      </c>
      <c r="P20" s="88">
        <v>-3.9120187155986752E-2</v>
      </c>
      <c r="Q20" s="88">
        <v>-2.6189746337057507E-4</v>
      </c>
      <c r="R20" s="69"/>
      <c r="U20" s="19" t="s">
        <v>22</v>
      </c>
      <c r="V20" s="85">
        <v>-4.1747695931084627E-2</v>
      </c>
      <c r="W20" s="85">
        <v>-1.1633033890329325E-2</v>
      </c>
      <c r="X20" s="75">
        <f t="shared" si="0"/>
        <v>-3.0114662040755302E-2</v>
      </c>
      <c r="Y20" s="76"/>
    </row>
    <row r="21" spans="1:25" x14ac:dyDescent="0.35">
      <c r="A21" s="19" t="s">
        <v>22</v>
      </c>
      <c r="B21" s="5">
        <v>179</v>
      </c>
      <c r="C21" s="5">
        <v>212</v>
      </c>
      <c r="D21" s="5">
        <v>188</v>
      </c>
      <c r="E21" s="5">
        <v>158</v>
      </c>
      <c r="F21" s="5">
        <v>136</v>
      </c>
      <c r="G21" s="5">
        <v>148</v>
      </c>
      <c r="H21" s="26">
        <v>132</v>
      </c>
      <c r="I21" s="26">
        <v>139</v>
      </c>
      <c r="J21" s="26">
        <v>151</v>
      </c>
      <c r="K21" s="5">
        <v>115</v>
      </c>
      <c r="L21" s="5">
        <v>138</v>
      </c>
      <c r="O21" s="19" t="s">
        <v>22</v>
      </c>
      <c r="P21" s="88">
        <v>-4.1747695931084627E-2</v>
      </c>
      <c r="Q21" s="88">
        <v>-1.1633033890329325E-2</v>
      </c>
      <c r="R21" s="69"/>
      <c r="U21" s="19" t="s">
        <v>13</v>
      </c>
      <c r="V21" s="85">
        <v>-2.5328672385623752E-2</v>
      </c>
      <c r="W21" s="85">
        <v>-9.7390519327774649E-3</v>
      </c>
      <c r="X21" s="75">
        <f t="shared" si="0"/>
        <v>-1.5589620452846287E-2</v>
      </c>
      <c r="Y21" s="76"/>
    </row>
    <row r="22" spans="1:25" x14ac:dyDescent="0.35">
      <c r="A22" s="19" t="s">
        <v>23</v>
      </c>
      <c r="B22" s="5">
        <v>258</v>
      </c>
      <c r="C22" s="5">
        <v>267</v>
      </c>
      <c r="D22" s="5">
        <v>242</v>
      </c>
      <c r="E22" s="5">
        <v>192</v>
      </c>
      <c r="F22" s="5">
        <v>192</v>
      </c>
      <c r="G22" s="5">
        <v>173</v>
      </c>
      <c r="H22" s="26">
        <v>186</v>
      </c>
      <c r="I22" s="26">
        <v>175</v>
      </c>
      <c r="J22" s="26">
        <v>147</v>
      </c>
      <c r="K22" s="5">
        <v>120</v>
      </c>
      <c r="L22" s="5">
        <v>160</v>
      </c>
      <c r="O22" s="19" t="s">
        <v>3</v>
      </c>
      <c r="P22" s="88">
        <v>1.2180420040452944E-2</v>
      </c>
      <c r="Q22" s="89">
        <v>1.9854003724524505E-2</v>
      </c>
      <c r="R22" s="69" t="s">
        <v>34</v>
      </c>
      <c r="U22" s="19" t="s">
        <v>5</v>
      </c>
      <c r="V22" s="85">
        <v>-2.3835681282837418E-2</v>
      </c>
      <c r="W22" s="85">
        <v>-7.7643754062183268E-3</v>
      </c>
      <c r="X22" s="95">
        <f t="shared" si="0"/>
        <v>-1.6071305876619091E-2</v>
      </c>
      <c r="Y22" s="76"/>
    </row>
    <row r="23" spans="1:25" x14ac:dyDescent="0.35">
      <c r="A23" s="19" t="s">
        <v>3</v>
      </c>
      <c r="B23" s="5">
        <v>18</v>
      </c>
      <c r="C23" s="5">
        <v>10</v>
      </c>
      <c r="D23" s="5">
        <v>11</v>
      </c>
      <c r="E23" s="5">
        <v>22</v>
      </c>
      <c r="F23" s="5">
        <v>19</v>
      </c>
      <c r="G23" s="5">
        <v>18</v>
      </c>
      <c r="H23" s="26">
        <v>16</v>
      </c>
      <c r="I23" s="26">
        <v>12</v>
      </c>
      <c r="J23" s="26">
        <v>9</v>
      </c>
      <c r="K23" s="5">
        <v>26</v>
      </c>
      <c r="L23" s="5">
        <v>16</v>
      </c>
      <c r="O23" s="19" t="s">
        <v>24</v>
      </c>
      <c r="P23" s="88">
        <v>1.1587206499924285E-2</v>
      </c>
      <c r="Q23" s="88">
        <v>-2.1848780089372966E-4</v>
      </c>
      <c r="R23" s="69" t="s">
        <v>35</v>
      </c>
      <c r="U23" s="4" t="s">
        <v>7</v>
      </c>
      <c r="V23" s="85">
        <v>-2.2571129308779248E-2</v>
      </c>
      <c r="W23" s="85">
        <v>-6.5372466624789016E-3</v>
      </c>
      <c r="X23" s="75">
        <f t="shared" si="0"/>
        <v>-1.6033882646300346E-2</v>
      </c>
      <c r="Y23" s="76"/>
    </row>
    <row r="24" spans="1:25" x14ac:dyDescent="0.35">
      <c r="A24" s="19" t="s">
        <v>24</v>
      </c>
      <c r="B24" s="5">
        <v>570</v>
      </c>
      <c r="C24" s="5">
        <v>570</v>
      </c>
      <c r="D24" s="5">
        <v>620</v>
      </c>
      <c r="E24" s="5">
        <v>629</v>
      </c>
      <c r="F24" s="5">
        <v>613</v>
      </c>
      <c r="G24" s="5">
        <v>678</v>
      </c>
      <c r="H24" s="26">
        <v>661</v>
      </c>
      <c r="I24" s="26">
        <v>610</v>
      </c>
      <c r="J24" s="26">
        <v>582</v>
      </c>
      <c r="K24" s="5">
        <v>745</v>
      </c>
      <c r="L24" s="32">
        <v>684</v>
      </c>
      <c r="O24" s="19" t="s">
        <v>25</v>
      </c>
      <c r="P24" s="88">
        <v>-5.4199060745517724E-2</v>
      </c>
      <c r="Q24" s="88">
        <v>-4.8663524494545696E-2</v>
      </c>
      <c r="R24" s="69"/>
      <c r="U24" s="19" t="s">
        <v>17</v>
      </c>
      <c r="V24" s="85">
        <v>-1.3286300973810228E-2</v>
      </c>
      <c r="W24" s="85">
        <v>-6.1322134720454002E-3</v>
      </c>
      <c r="X24" s="75">
        <f t="shared" si="0"/>
        <v>-7.1540875017648276E-3</v>
      </c>
      <c r="Y24" s="76"/>
    </row>
    <row r="25" spans="1:25" x14ac:dyDescent="0.35">
      <c r="A25" s="19" t="s">
        <v>25</v>
      </c>
      <c r="B25" s="5">
        <v>3357</v>
      </c>
      <c r="C25" s="5">
        <v>3202</v>
      </c>
      <c r="D25" s="5">
        <v>2938</v>
      </c>
      <c r="E25" s="5">
        <v>3026</v>
      </c>
      <c r="F25" s="5">
        <v>2831</v>
      </c>
      <c r="G25" s="5">
        <v>2862</v>
      </c>
      <c r="H25" s="26">
        <v>2909</v>
      </c>
      <c r="I25" s="26">
        <v>2491</v>
      </c>
      <c r="J25" s="26">
        <v>2245</v>
      </c>
      <c r="K25" s="5">
        <v>1896</v>
      </c>
      <c r="L25" s="5">
        <v>1893</v>
      </c>
      <c r="O25" s="19" t="s">
        <v>26</v>
      </c>
      <c r="P25" s="88">
        <v>-2.0047033204944831E-2</v>
      </c>
      <c r="Q25" s="89">
        <v>1.9842702712612903E-2</v>
      </c>
      <c r="R25" s="69" t="s">
        <v>36</v>
      </c>
      <c r="U25" s="19" t="s">
        <v>32</v>
      </c>
      <c r="V25" s="85">
        <v>-1.870072191815797E-2</v>
      </c>
      <c r="W25" s="85">
        <v>-3.6945717601640782E-3</v>
      </c>
      <c r="X25" s="75">
        <f t="shared" si="0"/>
        <v>-1.5006150157993892E-2</v>
      </c>
      <c r="Y25" s="76"/>
    </row>
    <row r="26" spans="1:25" ht="16.5" x14ac:dyDescent="0.35">
      <c r="A26" s="19" t="s">
        <v>145</v>
      </c>
      <c r="B26" s="5">
        <v>637</v>
      </c>
      <c r="C26" s="5">
        <v>638</v>
      </c>
      <c r="D26" s="5">
        <v>593</v>
      </c>
      <c r="E26" s="5">
        <v>563</v>
      </c>
      <c r="F26" s="5">
        <v>602</v>
      </c>
      <c r="G26" s="5">
        <v>700</v>
      </c>
      <c r="H26" s="5">
        <v>688</v>
      </c>
      <c r="I26" s="5">
        <v>536</v>
      </c>
      <c r="J26" s="5">
        <v>561</v>
      </c>
      <c r="K26" s="5">
        <v>618</v>
      </c>
      <c r="L26" s="5">
        <v>642</v>
      </c>
      <c r="O26" s="19" t="s">
        <v>4</v>
      </c>
      <c r="P26" s="88">
        <v>-1.7033937707098268E-2</v>
      </c>
      <c r="Q26" s="88">
        <v>-9.3257620104580385E-2</v>
      </c>
      <c r="R26" s="69"/>
      <c r="U26" s="19" t="s">
        <v>27</v>
      </c>
      <c r="V26" s="85">
        <v>-3.7551383205414623E-2</v>
      </c>
      <c r="W26" s="85">
        <v>-3.3179251529735776E-4</v>
      </c>
      <c r="X26" s="75">
        <f t="shared" si="0"/>
        <v>-3.7219590690117266E-2</v>
      </c>
      <c r="Y26" s="76"/>
    </row>
    <row r="27" spans="1:25" x14ac:dyDescent="0.35">
      <c r="A27" s="19" t="s">
        <v>4</v>
      </c>
      <c r="B27" s="5">
        <v>1861</v>
      </c>
      <c r="C27" s="5">
        <v>1818</v>
      </c>
      <c r="D27" s="5">
        <v>1893</v>
      </c>
      <c r="E27" s="5">
        <v>1913</v>
      </c>
      <c r="F27" s="5">
        <v>1951</v>
      </c>
      <c r="G27" s="5">
        <v>1867</v>
      </c>
      <c r="H27" s="26">
        <v>1864</v>
      </c>
      <c r="I27" s="26">
        <v>1646</v>
      </c>
      <c r="J27" s="26">
        <v>1779</v>
      </c>
      <c r="K27" s="5">
        <v>1634</v>
      </c>
      <c r="L27" s="5">
        <v>1545</v>
      </c>
      <c r="O27" s="19" t="s">
        <v>5</v>
      </c>
      <c r="P27" s="88">
        <v>-2.3835681282837418E-2</v>
      </c>
      <c r="Q27" s="88">
        <v>-7.7643754062183268E-3</v>
      </c>
      <c r="R27" s="69"/>
      <c r="U27" s="19" t="s">
        <v>21</v>
      </c>
      <c r="V27" s="85">
        <v>-3.9120187155986752E-2</v>
      </c>
      <c r="W27" s="85">
        <v>-2.6189746337057507E-4</v>
      </c>
      <c r="X27" s="95">
        <f t="shared" si="0"/>
        <v>-3.8858289692616177E-2</v>
      </c>
      <c r="Y27" s="76"/>
    </row>
    <row r="28" spans="1:25" x14ac:dyDescent="0.35">
      <c r="A28" s="19" t="s">
        <v>5</v>
      </c>
      <c r="B28" s="5">
        <v>260</v>
      </c>
      <c r="C28" s="5">
        <v>270</v>
      </c>
      <c r="D28" s="5">
        <v>259</v>
      </c>
      <c r="E28" s="5">
        <v>270</v>
      </c>
      <c r="F28" s="5">
        <v>253</v>
      </c>
      <c r="G28" s="5">
        <v>324</v>
      </c>
      <c r="H28" s="29">
        <v>221</v>
      </c>
      <c r="I28" s="29">
        <v>204</v>
      </c>
      <c r="J28" s="29">
        <v>210</v>
      </c>
      <c r="K28" s="5">
        <v>227</v>
      </c>
      <c r="L28" s="5">
        <v>229</v>
      </c>
      <c r="O28" s="19" t="s">
        <v>27</v>
      </c>
      <c r="P28" s="88">
        <v>-3.7551383205414623E-2</v>
      </c>
      <c r="Q28" s="88">
        <v>-3.3179251529735776E-4</v>
      </c>
      <c r="R28" s="69"/>
      <c r="U28" s="19" t="s">
        <v>24</v>
      </c>
      <c r="V28" s="85">
        <v>1.1587206499924285E-2</v>
      </c>
      <c r="W28" s="85">
        <v>-2.1848780089372966E-4</v>
      </c>
      <c r="X28" s="91">
        <f t="shared" si="0"/>
        <v>1.1805694300818015E-2</v>
      </c>
      <c r="Y28" s="76" t="s">
        <v>35</v>
      </c>
    </row>
    <row r="29" spans="1:25" x14ac:dyDescent="0.35">
      <c r="A29" s="19" t="s">
        <v>27</v>
      </c>
      <c r="B29" s="5">
        <v>125</v>
      </c>
      <c r="C29" s="5">
        <v>108</v>
      </c>
      <c r="D29" s="5">
        <v>120</v>
      </c>
      <c r="E29" s="5">
        <v>130</v>
      </c>
      <c r="F29" s="5">
        <v>104</v>
      </c>
      <c r="G29" s="5">
        <v>91</v>
      </c>
      <c r="H29" s="33">
        <v>102</v>
      </c>
      <c r="I29" s="33">
        <v>80</v>
      </c>
      <c r="J29" s="33">
        <v>114</v>
      </c>
      <c r="K29" s="5">
        <v>85</v>
      </c>
      <c r="L29" s="5">
        <v>82</v>
      </c>
      <c r="O29" s="19" t="s">
        <v>28</v>
      </c>
      <c r="P29" s="88">
        <v>-8.2529823749000197E-4</v>
      </c>
      <c r="Q29" s="88">
        <v>-2.8177837314904752E-2</v>
      </c>
      <c r="R29" s="69"/>
      <c r="U29" s="19" t="s">
        <v>6</v>
      </c>
      <c r="V29" s="85">
        <v>-1.3546497708570748E-2</v>
      </c>
      <c r="W29" s="86">
        <v>-1.064113194493288E-5</v>
      </c>
      <c r="X29" s="75">
        <f t="shared" si="0"/>
        <v>-1.3535856576625815E-2</v>
      </c>
      <c r="Y29" s="76"/>
    </row>
    <row r="30" spans="1:25" x14ac:dyDescent="0.35">
      <c r="A30" s="19" t="s">
        <v>28</v>
      </c>
      <c r="B30" s="5">
        <v>223</v>
      </c>
      <c r="C30" s="5">
        <v>259</v>
      </c>
      <c r="D30" s="5">
        <v>274</v>
      </c>
      <c r="E30" s="5">
        <v>242</v>
      </c>
      <c r="F30" s="5">
        <v>250</v>
      </c>
      <c r="G30" s="5">
        <v>229</v>
      </c>
      <c r="H30" s="26">
        <v>245</v>
      </c>
      <c r="I30" s="26">
        <v>224</v>
      </c>
      <c r="J30" s="26">
        <v>226</v>
      </c>
      <c r="K30" s="5">
        <v>244</v>
      </c>
      <c r="L30" s="5">
        <v>267</v>
      </c>
      <c r="O30" s="19" t="s">
        <v>30</v>
      </c>
      <c r="P30" s="88">
        <v>-1.0496693352569197E-2</v>
      </c>
      <c r="Q30" s="88">
        <v>-2.1432974526016446E-2</v>
      </c>
      <c r="R30" s="69"/>
      <c r="U30" s="19" t="s">
        <v>19</v>
      </c>
      <c r="V30" s="85">
        <v>-2.7615137168543691E-2</v>
      </c>
      <c r="W30" s="85">
        <v>8.4456399613563882E-4</v>
      </c>
      <c r="X30" s="75">
        <f t="shared" si="0"/>
        <v>-2.845970116467933E-2</v>
      </c>
      <c r="Y30" s="76"/>
    </row>
    <row r="31" spans="1:25" x14ac:dyDescent="0.35">
      <c r="A31" s="19" t="s">
        <v>29</v>
      </c>
      <c r="B31" s="5">
        <v>1770</v>
      </c>
      <c r="C31" s="5">
        <v>1854</v>
      </c>
      <c r="D31" s="5">
        <v>1804</v>
      </c>
      <c r="E31" s="5">
        <v>1860</v>
      </c>
      <c r="F31" s="5">
        <v>1856</v>
      </c>
      <c r="G31" s="5">
        <v>1839</v>
      </c>
      <c r="H31" s="27">
        <v>1808</v>
      </c>
      <c r="I31" s="27">
        <v>1516</v>
      </c>
      <c r="J31" s="27">
        <v>1608</v>
      </c>
      <c r="K31" s="27">
        <v>1766</v>
      </c>
      <c r="L31" s="5">
        <v>1695</v>
      </c>
      <c r="O31" s="19" t="s">
        <v>6</v>
      </c>
      <c r="P31" s="88">
        <v>-1.3546497708570748E-2</v>
      </c>
      <c r="Q31" s="89">
        <v>-1.064113194493288E-5</v>
      </c>
      <c r="R31" s="69"/>
      <c r="U31" s="19" t="s">
        <v>20</v>
      </c>
      <c r="V31" s="85">
        <v>-1.8512829811228593E-2</v>
      </c>
      <c r="W31" s="75">
        <v>1.3594365573498468E-2</v>
      </c>
      <c r="X31" s="91">
        <f t="shared" si="0"/>
        <v>-3.2107195384727061E-2</v>
      </c>
      <c r="Y31" s="76"/>
    </row>
    <row r="32" spans="1:25" x14ac:dyDescent="0.35">
      <c r="A32" s="22" t="s">
        <v>30</v>
      </c>
      <c r="B32" s="5">
        <v>1713</v>
      </c>
      <c r="C32" s="5">
        <v>1775</v>
      </c>
      <c r="D32" s="5">
        <v>1730</v>
      </c>
      <c r="E32" s="5">
        <v>1792</v>
      </c>
      <c r="F32" s="5">
        <v>1793</v>
      </c>
      <c r="G32" s="5">
        <v>1784</v>
      </c>
      <c r="H32" s="5">
        <v>1752</v>
      </c>
      <c r="I32" s="5">
        <v>1460</v>
      </c>
      <c r="J32" s="34">
        <v>1558</v>
      </c>
      <c r="K32" s="5">
        <v>1711</v>
      </c>
      <c r="L32" s="5">
        <v>1624</v>
      </c>
      <c r="O32" s="19" t="s">
        <v>31</v>
      </c>
      <c r="P32" s="88">
        <v>6.9268177922405805E-3</v>
      </c>
      <c r="Q32" s="89">
        <v>1.9768525489355593E-2</v>
      </c>
      <c r="R32" s="69"/>
      <c r="U32" s="19" t="s">
        <v>31</v>
      </c>
      <c r="V32" s="85">
        <v>6.9268177922405805E-3</v>
      </c>
      <c r="W32" s="86">
        <v>1.9768525489355593E-2</v>
      </c>
      <c r="X32" s="91">
        <f t="shared" si="0"/>
        <v>-1.2841707697115012E-2</v>
      </c>
      <c r="Y32" s="76"/>
    </row>
    <row r="33" spans="1:25" x14ac:dyDescent="0.35">
      <c r="A33" s="19" t="s">
        <v>6</v>
      </c>
      <c r="B33" s="5">
        <v>269</v>
      </c>
      <c r="C33" s="5">
        <v>243</v>
      </c>
      <c r="D33" s="5">
        <v>253</v>
      </c>
      <c r="E33" s="5">
        <v>216</v>
      </c>
      <c r="F33" s="5">
        <v>230</v>
      </c>
      <c r="G33" s="5">
        <v>233</v>
      </c>
      <c r="H33" s="27">
        <v>187</v>
      </c>
      <c r="I33" s="27">
        <v>227</v>
      </c>
      <c r="J33" s="27">
        <v>200</v>
      </c>
      <c r="K33" s="27">
        <v>241</v>
      </c>
      <c r="L33" s="27">
        <v>236</v>
      </c>
      <c r="O33" s="19" t="s">
        <v>0</v>
      </c>
      <c r="P33" s="88">
        <v>-4.8490450601871404E-2</v>
      </c>
      <c r="Q33" s="88">
        <v>-2.3734747015309754E-2</v>
      </c>
      <c r="R33" s="69"/>
      <c r="U33" s="19" t="s">
        <v>26</v>
      </c>
      <c r="V33" s="85">
        <v>-2.0047033204944831E-2</v>
      </c>
      <c r="W33" s="86">
        <v>1.9842702712612903E-2</v>
      </c>
      <c r="X33" s="75">
        <f>V33-W33</f>
        <v>-3.9889735917557734E-2</v>
      </c>
      <c r="Y33" s="76" t="s">
        <v>36</v>
      </c>
    </row>
    <row r="34" spans="1:25" x14ac:dyDescent="0.35">
      <c r="A34" s="19" t="s">
        <v>31</v>
      </c>
      <c r="B34" s="5">
        <v>311</v>
      </c>
      <c r="C34" s="5">
        <v>319</v>
      </c>
      <c r="D34" s="5">
        <v>355</v>
      </c>
      <c r="E34" s="5">
        <v>376</v>
      </c>
      <c r="F34" s="5">
        <v>364</v>
      </c>
      <c r="G34" s="5">
        <v>316</v>
      </c>
      <c r="H34" s="59">
        <v>355</v>
      </c>
      <c r="I34" s="59">
        <v>305</v>
      </c>
      <c r="J34" s="59">
        <v>364</v>
      </c>
      <c r="K34" s="59">
        <v>351</v>
      </c>
      <c r="L34" s="60">
        <v>361</v>
      </c>
      <c r="O34" s="19" t="s">
        <v>32</v>
      </c>
      <c r="P34" s="88">
        <v>-1.870072191815797E-2</v>
      </c>
      <c r="Q34" s="88">
        <v>-3.6945717601640782E-3</v>
      </c>
      <c r="R34" s="69"/>
      <c r="U34" s="19" t="s">
        <v>3</v>
      </c>
      <c r="V34" s="85">
        <v>1.2180420040452944E-2</v>
      </c>
      <c r="W34" s="86">
        <v>1.9854003724524505E-2</v>
      </c>
      <c r="X34" s="75">
        <f>V34-W34</f>
        <v>-7.673583684071561E-3</v>
      </c>
      <c r="Y34" s="76" t="s">
        <v>34</v>
      </c>
    </row>
    <row r="35" spans="1:25" x14ac:dyDescent="0.35">
      <c r="A35" s="19" t="s">
        <v>0</v>
      </c>
      <c r="B35" s="5">
        <v>187</v>
      </c>
      <c r="C35" s="5">
        <v>147</v>
      </c>
      <c r="D35" s="5">
        <v>117</v>
      </c>
      <c r="E35" s="5">
        <v>135</v>
      </c>
      <c r="F35" s="5">
        <v>106</v>
      </c>
      <c r="G35" s="5">
        <v>108</v>
      </c>
      <c r="H35" s="27">
        <v>108</v>
      </c>
      <c r="I35" s="27">
        <v>93</v>
      </c>
      <c r="J35" s="27">
        <v>80</v>
      </c>
      <c r="K35" s="27">
        <v>116</v>
      </c>
      <c r="L35" s="5">
        <v>110</v>
      </c>
    </row>
    <row r="36" spans="1:25" x14ac:dyDescent="0.35">
      <c r="A36" s="19" t="s">
        <v>32</v>
      </c>
      <c r="B36" s="27">
        <v>650</v>
      </c>
      <c r="C36" s="27">
        <v>536</v>
      </c>
      <c r="D36" s="27">
        <v>599</v>
      </c>
      <c r="E36" s="27">
        <v>607</v>
      </c>
      <c r="F36" s="27">
        <v>579</v>
      </c>
      <c r="G36" s="27">
        <v>548</v>
      </c>
      <c r="H36" s="27">
        <v>534</v>
      </c>
      <c r="I36" s="27">
        <v>492</v>
      </c>
      <c r="J36" s="27">
        <v>521</v>
      </c>
      <c r="K36" s="5">
        <v>553</v>
      </c>
      <c r="L36" s="5">
        <v>503</v>
      </c>
      <c r="O36" s="19" t="s">
        <v>125</v>
      </c>
      <c r="P36" s="92">
        <v>-2.3980220366873528E-2</v>
      </c>
      <c r="Q36" s="92">
        <v>-2.0261934511390356E-2</v>
      </c>
      <c r="R36" s="93"/>
      <c r="U36" s="19" t="s">
        <v>125</v>
      </c>
      <c r="V36" s="96">
        <v>-2.3980220366873528E-2</v>
      </c>
      <c r="W36" s="97">
        <v>-2.0261934511390356E-2</v>
      </c>
      <c r="X36" s="77">
        <f>V36-W36</f>
        <v>-3.7182858554831721E-3</v>
      </c>
      <c r="Y36" s="98"/>
    </row>
    <row r="38" spans="1:25" x14ac:dyDescent="0.35">
      <c r="A38" s="19" t="s">
        <v>125</v>
      </c>
      <c r="B38" s="83">
        <f t="shared" ref="B38:L38" si="1">SUM(B4:B17,B19:B21,B23,B25:B30)</f>
        <v>23280</v>
      </c>
      <c r="C38" s="83">
        <f t="shared" si="1"/>
        <v>23159</v>
      </c>
      <c r="D38" s="83">
        <f t="shared" si="1"/>
        <v>23389</v>
      </c>
      <c r="E38" s="83">
        <f t="shared" si="1"/>
        <v>22877</v>
      </c>
      <c r="F38" s="83">
        <f t="shared" si="1"/>
        <v>22487</v>
      </c>
      <c r="G38" s="83">
        <f t="shared" si="1"/>
        <v>22396</v>
      </c>
      <c r="H38" s="83">
        <f t="shared" si="1"/>
        <v>21836</v>
      </c>
      <c r="I38" s="83">
        <f t="shared" si="1"/>
        <v>17980</v>
      </c>
      <c r="J38" s="83">
        <f t="shared" si="1"/>
        <v>19118</v>
      </c>
      <c r="K38" s="83">
        <f t="shared" si="1"/>
        <v>19700</v>
      </c>
      <c r="L38" s="83">
        <f t="shared" si="1"/>
        <v>19415</v>
      </c>
    </row>
    <row r="39" spans="1:25" x14ac:dyDescent="0.35">
      <c r="A39" t="s">
        <v>136</v>
      </c>
    </row>
    <row r="40" spans="1:25" x14ac:dyDescent="0.35">
      <c r="A40" t="s">
        <v>138</v>
      </c>
    </row>
    <row r="41" spans="1:25" ht="16.5" x14ac:dyDescent="0.35">
      <c r="A41" t="s">
        <v>149</v>
      </c>
    </row>
    <row r="42" spans="1:25" ht="16.5" x14ac:dyDescent="0.35">
      <c r="A42" s="2" t="s">
        <v>146</v>
      </c>
    </row>
  </sheetData>
  <sortState xmlns:xlrd2="http://schemas.microsoft.com/office/spreadsheetml/2017/richdata2" ref="Y44:AB73">
    <sortCondition ref="AA44:AA73"/>
  </sortState>
  <mergeCells count="2">
    <mergeCell ref="O2:R3"/>
    <mergeCell ref="U2:Y3"/>
  </mergeCells>
  <conditionalFormatting sqref="B4:L36">
    <cfRule type="expression" dxfId="16" priority="7">
      <formula>ROW()=ODD(ROW())</formula>
    </cfRule>
  </conditionalFormatting>
  <conditionalFormatting sqref="B38:L38">
    <cfRule type="expression" dxfId="15" priority="6">
      <formula>ROW()=EVEN(ROW())</formula>
    </cfRule>
  </conditionalFormatting>
  <conditionalFormatting sqref="P5:R34">
    <cfRule type="expression" dxfId="14" priority="5">
      <formula>ROW()=EVEN(ROW())</formula>
    </cfRule>
  </conditionalFormatting>
  <conditionalFormatting sqref="P36:R36">
    <cfRule type="expression" dxfId="13" priority="3">
      <formula>ROW()=EVEN(ROW())</formula>
    </cfRule>
  </conditionalFormatting>
  <conditionalFormatting sqref="V5:Y34">
    <cfRule type="expression" dxfId="12" priority="2">
      <formula>ROW()=EVEN(ROW())</formula>
    </cfRule>
  </conditionalFormatting>
  <conditionalFormatting sqref="V36:Y36">
    <cfRule type="expression" dxfId="11" priority="1">
      <formula>ROW()=EVEN(ROW())</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G113"/>
  <sheetViews>
    <sheetView workbookViewId="0">
      <selection activeCell="A41" sqref="A41"/>
    </sheetView>
  </sheetViews>
  <sheetFormatPr defaultRowHeight="14.5" x14ac:dyDescent="0.35"/>
  <cols>
    <col min="2" max="4" width="10.08984375" bestFit="1" customWidth="1"/>
    <col min="5" max="5" width="9.08984375" bestFit="1" customWidth="1"/>
    <col min="6" max="7" width="10.08984375" bestFit="1" customWidth="1"/>
    <col min="8" max="8" width="9.08984375" bestFit="1" customWidth="1"/>
    <col min="9" max="9" width="9.26953125" customWidth="1"/>
    <col min="22" max="22" width="11.1796875" customWidth="1"/>
    <col min="24" max="24" width="12.453125" customWidth="1"/>
  </cols>
  <sheetData>
    <row r="1" spans="1:33" x14ac:dyDescent="0.35">
      <c r="A1" t="s">
        <v>238</v>
      </c>
    </row>
    <row r="3" spans="1:33" x14ac:dyDescent="0.35">
      <c r="B3" s="171">
        <v>2020</v>
      </c>
      <c r="C3" s="171"/>
      <c r="D3" s="171"/>
      <c r="E3" s="171"/>
      <c r="F3" s="171"/>
      <c r="G3" s="171"/>
      <c r="H3" s="171"/>
      <c r="I3" s="172"/>
      <c r="J3" s="171">
        <v>2021</v>
      </c>
      <c r="K3" s="171"/>
      <c r="L3" s="171"/>
      <c r="M3" s="171"/>
      <c r="N3" s="171"/>
      <c r="O3" s="171"/>
      <c r="P3" s="171"/>
      <c r="Q3" s="172"/>
      <c r="R3" s="171">
        <v>2022</v>
      </c>
      <c r="S3" s="171"/>
      <c r="T3" s="171"/>
      <c r="U3" s="171"/>
      <c r="V3" s="171"/>
      <c r="W3" s="171"/>
      <c r="X3" s="171"/>
      <c r="Y3" s="172"/>
      <c r="Z3" s="171">
        <v>2023</v>
      </c>
      <c r="AA3" s="171"/>
      <c r="AB3" s="171"/>
      <c r="AC3" s="171"/>
      <c r="AD3" s="171"/>
      <c r="AE3" s="171"/>
      <c r="AF3" s="171"/>
      <c r="AG3" s="172"/>
    </row>
    <row r="4" spans="1:33" ht="43.5" x14ac:dyDescent="0.35">
      <c r="B4" s="41" t="s">
        <v>89</v>
      </c>
      <c r="C4" s="42" t="s">
        <v>90</v>
      </c>
      <c r="D4" s="43" t="s">
        <v>91</v>
      </c>
      <c r="E4" s="44" t="s">
        <v>92</v>
      </c>
      <c r="F4" s="45" t="s">
        <v>93</v>
      </c>
      <c r="G4" s="46" t="s">
        <v>94</v>
      </c>
      <c r="H4" s="47" t="s">
        <v>95</v>
      </c>
      <c r="I4" s="121" t="s">
        <v>86</v>
      </c>
      <c r="J4" s="41" t="s">
        <v>89</v>
      </c>
      <c r="K4" s="42" t="s">
        <v>90</v>
      </c>
      <c r="L4" s="43" t="s">
        <v>91</v>
      </c>
      <c r="M4" s="44" t="s">
        <v>92</v>
      </c>
      <c r="N4" s="45" t="s">
        <v>93</v>
      </c>
      <c r="O4" s="46" t="s">
        <v>94</v>
      </c>
      <c r="P4" s="47" t="s">
        <v>95</v>
      </c>
      <c r="Q4" s="121" t="s">
        <v>86</v>
      </c>
      <c r="R4" s="41" t="s">
        <v>89</v>
      </c>
      <c r="S4" s="42" t="s">
        <v>90</v>
      </c>
      <c r="T4" s="43" t="s">
        <v>91</v>
      </c>
      <c r="U4" s="44" t="s">
        <v>92</v>
      </c>
      <c r="V4" s="45" t="s">
        <v>93</v>
      </c>
      <c r="W4" s="46" t="s">
        <v>94</v>
      </c>
      <c r="X4" s="47" t="s">
        <v>95</v>
      </c>
      <c r="Y4" s="121" t="s">
        <v>86</v>
      </c>
      <c r="Z4" s="41" t="s">
        <v>89</v>
      </c>
      <c r="AA4" s="42" t="s">
        <v>90</v>
      </c>
      <c r="AB4" s="43" t="s">
        <v>91</v>
      </c>
      <c r="AC4" s="44" t="s">
        <v>92</v>
      </c>
      <c r="AD4" s="45" t="s">
        <v>93</v>
      </c>
      <c r="AE4" s="46" t="s">
        <v>94</v>
      </c>
      <c r="AF4" s="47" t="s">
        <v>95</v>
      </c>
      <c r="AG4" s="121" t="s">
        <v>86</v>
      </c>
    </row>
    <row r="5" spans="1:33" x14ac:dyDescent="0.35">
      <c r="A5" s="36" t="s">
        <v>7</v>
      </c>
      <c r="B5" s="122">
        <f>'[1]9. SIs road user group'!C7</f>
        <v>1190</v>
      </c>
      <c r="C5" s="122">
        <f>'[1]9. SIs road user group'!D7</f>
        <v>441</v>
      </c>
      <c r="D5" s="122">
        <f>'[1]9. SIs road user group'!E7</f>
        <v>1766</v>
      </c>
      <c r="E5" s="122">
        <f>'[1]9. SIs road user group'!F7</f>
        <v>110</v>
      </c>
      <c r="F5" s="122">
        <f>'[1]9. SIs road user group'!G7</f>
        <v>2295</v>
      </c>
      <c r="G5" s="122">
        <f>'[1]9. SIs road user group'!H7</f>
        <v>552</v>
      </c>
      <c r="H5" s="122">
        <f>'[1]9. SIs road user group'!I7</f>
        <v>296</v>
      </c>
      <c r="I5" s="123">
        <f>'[1]9. SIs road user group'!J7</f>
        <v>0</v>
      </c>
      <c r="J5" s="122">
        <f>'[1]9. SIs road user group'!N7</f>
        <v>1316</v>
      </c>
      <c r="K5" s="122">
        <f>'[1]9. SIs road user group'!O7</f>
        <v>477</v>
      </c>
      <c r="L5" s="122">
        <f>'[1]9. SIs road user group'!P7</f>
        <v>1794</v>
      </c>
      <c r="M5" s="122">
        <f>'[1]9. SIs road user group'!Q7</f>
        <v>119</v>
      </c>
      <c r="N5" s="122">
        <f>'[1]9. SIs road user group'!R7</f>
        <v>2274</v>
      </c>
      <c r="O5" s="122">
        <f>'[1]9. SIs road user group'!S7</f>
        <v>621</v>
      </c>
      <c r="P5" s="122">
        <f>'[1]9. SIs road user group'!T7</f>
        <v>344</v>
      </c>
      <c r="Q5" s="123">
        <f>'[1]9. SIs road user group'!U7</f>
        <v>0</v>
      </c>
      <c r="R5" s="122">
        <f>'[1]9. SIs road user group'!Y7</f>
        <v>1331</v>
      </c>
      <c r="S5" s="122">
        <f>'[1]9. SIs road user group'!Z7</f>
        <v>556</v>
      </c>
      <c r="T5" s="122">
        <f>'[1]9. SIs road user group'!AA7</f>
        <v>1687</v>
      </c>
      <c r="U5" s="122">
        <f>'[1]9. SIs road user group'!AB7</f>
        <v>109</v>
      </c>
      <c r="V5" s="122">
        <f>'[1]9. SIs road user group'!AC7</f>
        <v>2482</v>
      </c>
      <c r="W5" s="122">
        <f>'[1]9. SIs road user group'!AD7</f>
        <v>691</v>
      </c>
      <c r="X5" s="122">
        <f>'[1]9. SIs road user group'!AE7</f>
        <v>401</v>
      </c>
      <c r="Y5" s="123">
        <f>'[1]9. SIs road user group'!AF7</f>
        <v>1</v>
      </c>
      <c r="Z5" s="122">
        <f>'[1]9. SIs road user group'!AJ7</f>
        <v>1237</v>
      </c>
      <c r="AA5" s="122">
        <f>'[1]9. SIs road user group'!AK7</f>
        <v>522</v>
      </c>
      <c r="AB5" s="122">
        <f>'[1]9. SIs road user group'!AL7</f>
        <v>1809</v>
      </c>
      <c r="AC5" s="122">
        <f>'[1]9. SIs road user group'!AM7</f>
        <v>112</v>
      </c>
      <c r="AD5" s="122">
        <f>'[1]9. SIs road user group'!AN7</f>
        <v>2467</v>
      </c>
      <c r="AE5" s="122">
        <f>'[1]9. SIs road user group'!AO7</f>
        <v>662</v>
      </c>
      <c r="AF5" s="122">
        <f>'[1]9. SIs road user group'!AP7</f>
        <v>382</v>
      </c>
      <c r="AG5" s="123">
        <f>'[1]9. SIs road user group'!AQ7</f>
        <v>0</v>
      </c>
    </row>
    <row r="6" spans="1:33" x14ac:dyDescent="0.35">
      <c r="A6" s="37" t="s">
        <v>8</v>
      </c>
      <c r="B6" s="122">
        <f>'[1]9. SIs road user group'!C8</f>
        <v>631</v>
      </c>
      <c r="C6" s="122">
        <f>'[1]9. SIs road user group'!D8</f>
        <v>242</v>
      </c>
      <c r="D6" s="122">
        <f>'[1]9. SIs road user group'!E8</f>
        <v>572</v>
      </c>
      <c r="E6" s="122">
        <f>'[1]9. SIs road user group'!F8</f>
        <v>34</v>
      </c>
      <c r="F6" s="122">
        <f>'[1]9. SIs road user group'!G8</f>
        <v>975</v>
      </c>
      <c r="G6" s="122">
        <f>'[1]9. SIs road user group'!H8</f>
        <v>335</v>
      </c>
      <c r="H6" s="122">
        <f>'[1]9. SIs road user group'!I8</f>
        <v>173</v>
      </c>
      <c r="I6" s="123">
        <f>'[1]9. SIs road user group'!J8</f>
        <v>16</v>
      </c>
      <c r="J6" s="122">
        <f>'[1]9. SIs road user group'!N8</f>
        <v>692</v>
      </c>
      <c r="K6" s="122">
        <f>'[1]9. SIs road user group'!O8</f>
        <v>266</v>
      </c>
      <c r="L6" s="122">
        <f>'[1]9. SIs road user group'!P8</f>
        <v>606</v>
      </c>
      <c r="M6" s="122">
        <f>'[1]9. SIs road user group'!Q8</f>
        <v>43</v>
      </c>
      <c r="N6" s="122">
        <f>'[1]9. SIs road user group'!R8</f>
        <v>934</v>
      </c>
      <c r="O6" s="122">
        <f>'[1]9. SIs road user group'!S8</f>
        <v>351</v>
      </c>
      <c r="P6" s="122">
        <f>'[1]9. SIs road user group'!T8</f>
        <v>212</v>
      </c>
      <c r="Q6" s="123">
        <f>'[1]9. SIs road user group'!U8</f>
        <v>15</v>
      </c>
      <c r="R6" s="122">
        <f>'[1]9. SIs road user group'!Y8</f>
        <v>676</v>
      </c>
      <c r="S6" s="122">
        <f>'[1]9. SIs road user group'!Z8</f>
        <v>251</v>
      </c>
      <c r="T6" s="122">
        <f>'[1]9. SIs road user group'!AA8</f>
        <v>674</v>
      </c>
      <c r="U6" s="122">
        <f>'[1]9. SIs road user group'!AB8</f>
        <v>42</v>
      </c>
      <c r="V6" s="122">
        <f>'[1]9. SIs road user group'!AC8</f>
        <v>1061</v>
      </c>
      <c r="W6" s="122">
        <f>'[1]9. SIs road user group'!AD8</f>
        <v>412</v>
      </c>
      <c r="X6" s="122">
        <f>'[1]9. SIs road user group'!AE8</f>
        <v>289</v>
      </c>
      <c r="Y6" s="123">
        <f>'[1]9. SIs road user group'!AF8</f>
        <v>8</v>
      </c>
      <c r="Z6" s="122">
        <f>'[1]9. SIs road user group'!AJ8</f>
        <v>694</v>
      </c>
      <c r="AA6" s="122">
        <f>'[1]9. SIs road user group'!AK8</f>
        <v>215</v>
      </c>
      <c r="AB6" s="122">
        <f>'[1]9. SIs road user group'!AL8</f>
        <v>675</v>
      </c>
      <c r="AC6" s="122">
        <f>'[1]9. SIs road user group'!AM8</f>
        <v>29</v>
      </c>
      <c r="AD6" s="122">
        <f>'[1]9. SIs road user group'!AN8</f>
        <v>977</v>
      </c>
      <c r="AE6" s="122">
        <f>'[1]9. SIs road user group'!AO8</f>
        <v>426</v>
      </c>
      <c r="AF6" s="122">
        <f>'[1]9. SIs road user group'!AP8</f>
        <v>232</v>
      </c>
      <c r="AG6" s="123">
        <f>'[1]9. SIs road user group'!AQ8</f>
        <v>13</v>
      </c>
    </row>
    <row r="7" spans="1:33" x14ac:dyDescent="0.35">
      <c r="A7" s="37" t="s">
        <v>9</v>
      </c>
      <c r="B7" s="122">
        <f>'[1]9. SIs road user group'!C9</f>
        <v>364</v>
      </c>
      <c r="C7" s="122">
        <f>'[1]9. SIs road user group'!D9</f>
        <v>368</v>
      </c>
      <c r="D7" s="122">
        <f>'[1]9. SIs road user group'!E9</f>
        <v>172</v>
      </c>
      <c r="E7" s="122">
        <f>'[1]9. SIs road user group'!F9</f>
        <v>18</v>
      </c>
      <c r="F7" s="122">
        <f>'[1]9. SIs road user group'!G9</f>
        <v>77</v>
      </c>
      <c r="G7" s="122">
        <f>'[1]9. SIs road user group'!H9</f>
        <v>394</v>
      </c>
      <c r="H7" s="122">
        <f>'[1]9. SIs road user group'!I9</f>
        <v>142</v>
      </c>
      <c r="I7" s="123">
        <f>'[1]9. SIs road user group'!J9</f>
        <v>21</v>
      </c>
      <c r="J7" s="122">
        <f>'[1]9. SIs road user group'!N9</f>
        <v>377</v>
      </c>
      <c r="K7" s="122">
        <f>'[1]9. SIs road user group'!O9</f>
        <v>322</v>
      </c>
      <c r="L7" s="122">
        <f>'[1]9. SIs road user group'!P9</f>
        <v>151</v>
      </c>
      <c r="M7" s="122">
        <f>'[1]9. SIs road user group'!Q9</f>
        <v>10</v>
      </c>
      <c r="N7" s="122">
        <f>'[1]9. SIs road user group'!R9</f>
        <v>68</v>
      </c>
      <c r="O7" s="122">
        <f>'[1]9. SIs road user group'!S9</f>
        <v>362</v>
      </c>
      <c r="P7" s="122">
        <f>'[1]9. SIs road user group'!T9</f>
        <v>164</v>
      </c>
      <c r="Q7" s="123">
        <f>'[1]9. SIs road user group'!U9</f>
        <v>4</v>
      </c>
      <c r="R7" s="122">
        <f>'[1]9. SIs road user group'!Y9</f>
        <v>417</v>
      </c>
      <c r="S7" s="122">
        <f>'[1]9. SIs road user group'!Z9</f>
        <v>402</v>
      </c>
      <c r="T7" s="122">
        <f>'[1]9. SIs road user group'!AA9</f>
        <v>207</v>
      </c>
      <c r="U7" s="122">
        <f>'[1]9. SIs road user group'!AB9</f>
        <v>15</v>
      </c>
      <c r="V7" s="122">
        <f>'[1]9. SIs road user group'!AC9</f>
        <v>83</v>
      </c>
      <c r="W7" s="122">
        <f>'[1]9. SIs road user group'!AD9</f>
        <v>438</v>
      </c>
      <c r="X7" s="122">
        <f>'[1]9. SIs road user group'!AE9</f>
        <v>200</v>
      </c>
      <c r="Y7" s="123">
        <f>'[1]9. SIs road user group'!AF9</f>
        <v>4</v>
      </c>
      <c r="Z7" s="122">
        <f>'[1]9. SIs road user group'!AJ9</f>
        <v>372</v>
      </c>
      <c r="AA7" s="122">
        <f>'[1]9. SIs road user group'!AK9</f>
        <v>448</v>
      </c>
      <c r="AB7" s="122">
        <f>'[1]9. SIs road user group'!AL9</f>
        <v>217</v>
      </c>
      <c r="AC7" s="122">
        <f>'[1]9. SIs road user group'!AM9</f>
        <v>23</v>
      </c>
      <c r="AD7" s="122">
        <f>'[1]9. SIs road user group'!AN9</f>
        <v>87</v>
      </c>
      <c r="AE7" s="122">
        <f>'[1]9. SIs road user group'!AO9</f>
        <v>440</v>
      </c>
      <c r="AF7" s="122">
        <f>'[1]9. SIs road user group'!AP9</f>
        <v>203</v>
      </c>
      <c r="AG7" s="123">
        <f>'[1]9. SIs road user group'!AQ9</f>
        <v>0</v>
      </c>
    </row>
    <row r="8" spans="1:33" x14ac:dyDescent="0.35">
      <c r="A8" s="38" t="s">
        <v>10</v>
      </c>
      <c r="B8" s="122">
        <f>'[1]9. SIs road user group'!C10</f>
        <v>45</v>
      </c>
      <c r="C8" s="122">
        <f>'[1]9. SIs road user group'!D10</f>
        <v>17</v>
      </c>
      <c r="D8" s="122">
        <f>'[1]9. SIs road user group'!E10</f>
        <v>89</v>
      </c>
      <c r="E8" s="122">
        <f>'[1]9. SIs road user group'!F10</f>
        <v>8</v>
      </c>
      <c r="F8" s="122">
        <f>'[1]9. SIs road user group'!G10</f>
        <v>8</v>
      </c>
      <c r="G8" s="122">
        <f>'[1]9. SIs road user group'!H10</f>
        <v>40</v>
      </c>
      <c r="H8" s="122">
        <f>'[1]9. SIs road user group'!I10</f>
        <v>4</v>
      </c>
      <c r="I8" s="123">
        <f>'[1]9. SIs road user group'!J10</f>
        <v>0</v>
      </c>
      <c r="J8" s="122">
        <f>'[1]9. SIs road user group'!N10</f>
        <v>57</v>
      </c>
      <c r="K8" s="122">
        <f>'[1]9. SIs road user group'!O10</f>
        <v>27</v>
      </c>
      <c r="L8" s="122">
        <f>'[1]9. SIs road user group'!P10</f>
        <v>85</v>
      </c>
      <c r="M8" s="122">
        <f>'[1]9. SIs road user group'!Q10</f>
        <v>13</v>
      </c>
      <c r="N8" s="122">
        <f>'[1]9. SIs road user group'!R10</f>
        <v>16</v>
      </c>
      <c r="O8" s="122">
        <f>'[1]9. SIs road user group'!S10</f>
        <v>47</v>
      </c>
      <c r="P8" s="122">
        <f>'[1]9. SIs road user group'!T10</f>
        <v>7</v>
      </c>
      <c r="Q8" s="123">
        <f>'[1]9. SIs road user group'!U10</f>
        <v>0</v>
      </c>
      <c r="R8" s="122">
        <f>'[1]9. SIs road user group'!Y10</f>
        <v>63</v>
      </c>
      <c r="S8" s="122">
        <f>'[1]9. SIs road user group'!Z10</f>
        <v>25</v>
      </c>
      <c r="T8" s="122">
        <f>'[1]9. SIs road user group'!AA10</f>
        <v>94</v>
      </c>
      <c r="U8" s="122">
        <f>'[1]9. SIs road user group'!AB10</f>
        <v>4</v>
      </c>
      <c r="V8" s="122">
        <f>'[1]9. SIs road user group'!AC10</f>
        <v>9</v>
      </c>
      <c r="W8" s="122">
        <f>'[1]9. SIs road user group'!AD10</f>
        <v>49</v>
      </c>
      <c r="X8" s="122">
        <f>'[1]9. SIs road user group'!AE10</f>
        <v>9</v>
      </c>
      <c r="Y8" s="123">
        <f>'[1]9. SIs road user group'!AF10</f>
        <v>0</v>
      </c>
      <c r="Z8" s="122">
        <f>'[1]9. SIs road user group'!AJ10</f>
        <v>58</v>
      </c>
      <c r="AA8" s="122">
        <f>'[1]9. SIs road user group'!AK10</f>
        <v>30</v>
      </c>
      <c r="AB8" s="122">
        <f>'[1]9. SIs road user group'!AL10</f>
        <v>85</v>
      </c>
      <c r="AC8" s="122">
        <f>'[1]9. SIs road user group'!AM10</f>
        <v>4</v>
      </c>
      <c r="AD8" s="122">
        <f>'[1]9. SIs road user group'!AN10</f>
        <v>5</v>
      </c>
      <c r="AE8" s="122">
        <f>'[1]9. SIs road user group'!AO10</f>
        <v>47</v>
      </c>
      <c r="AF8" s="122">
        <f>'[1]9. SIs road user group'!AP10</f>
        <v>3</v>
      </c>
      <c r="AG8" s="123">
        <f>'[1]9. SIs road user group'!AQ10</f>
        <v>0</v>
      </c>
    </row>
    <row r="9" spans="1:33" x14ac:dyDescent="0.35">
      <c r="A9" s="37" t="s">
        <v>11</v>
      </c>
      <c r="B9" s="122">
        <f>'[1]9. SIs road user group'!C11</f>
        <v>405</v>
      </c>
      <c r="C9" s="122">
        <f>'[1]9. SIs road user group'!D11</f>
        <v>238</v>
      </c>
      <c r="D9" s="122">
        <f>'[1]9. SIs road user group'!E11</f>
        <v>370</v>
      </c>
      <c r="E9" s="122">
        <f>'[1]9. SIs road user group'!F11</f>
        <v>30</v>
      </c>
      <c r="F9" s="122">
        <f>'[1]9. SIs road user group'!G11</f>
        <v>267</v>
      </c>
      <c r="G9" s="122">
        <f>'[1]9. SIs road user group'!H11</f>
        <v>353</v>
      </c>
      <c r="H9" s="122">
        <f>'[1]9. SIs road user group'!I11</f>
        <v>98</v>
      </c>
      <c r="I9" s="123">
        <f>'[1]9. SIs road user group'!J11</f>
        <v>0</v>
      </c>
      <c r="J9" s="122">
        <f>'[1]9. SIs road user group'!N11</f>
        <v>381</v>
      </c>
      <c r="K9" s="122">
        <f>'[1]9. SIs road user group'!O11</f>
        <v>224</v>
      </c>
      <c r="L9" s="122">
        <f>'[1]9. SIs road user group'!P11</f>
        <v>294</v>
      </c>
      <c r="M9" s="122">
        <f>'[1]9. SIs road user group'!Q11</f>
        <v>28</v>
      </c>
      <c r="N9" s="122">
        <f>'[1]9. SIs road user group'!R11</f>
        <v>222</v>
      </c>
      <c r="O9" s="122">
        <f>'[1]9. SIs road user group'!S11</f>
        <v>309</v>
      </c>
      <c r="P9" s="122">
        <f>'[1]9. SIs road user group'!T11</f>
        <v>122</v>
      </c>
      <c r="Q9" s="123">
        <f>'[1]9. SIs road user group'!U11</f>
        <v>0</v>
      </c>
      <c r="R9" s="122">
        <f>'[1]9. SIs road user group'!Y11</f>
        <v>381</v>
      </c>
      <c r="S9" s="122">
        <f>'[1]9. SIs road user group'!Z11</f>
        <v>218</v>
      </c>
      <c r="T9" s="122">
        <f>'[1]9. SIs road user group'!AA11</f>
        <v>313</v>
      </c>
      <c r="U9" s="122">
        <f>'[1]9. SIs road user group'!AB11</f>
        <v>22</v>
      </c>
      <c r="V9" s="122">
        <f>'[1]9. SIs road user group'!AC11</f>
        <v>268</v>
      </c>
      <c r="W9" s="122">
        <f>'[1]9. SIs road user group'!AD11</f>
        <v>380</v>
      </c>
      <c r="X9" s="122">
        <f>'[1]9. SIs road user group'!AE11</f>
        <v>100</v>
      </c>
      <c r="Y9" s="123">
        <f>'[1]9. SIs road user group'!AF11</f>
        <v>0</v>
      </c>
      <c r="Z9" s="122">
        <f>'[1]9. SIs road user group'!AJ11</f>
        <v>375</v>
      </c>
      <c r="AA9" s="122">
        <f>'[1]9. SIs road user group'!AK11</f>
        <v>236</v>
      </c>
      <c r="AB9" s="122">
        <f>'[1]9. SIs road user group'!AL11</f>
        <v>332</v>
      </c>
      <c r="AC9" s="122">
        <f>'[1]9. SIs road user group'!AM11</f>
        <v>30</v>
      </c>
      <c r="AD9" s="122">
        <f>'[1]9. SIs road user group'!AN11</f>
        <v>238</v>
      </c>
      <c r="AE9" s="122">
        <f>'[1]9. SIs road user group'!AO11</f>
        <v>319</v>
      </c>
      <c r="AF9" s="122">
        <f>'[1]9. SIs road user group'!AP11</f>
        <v>181</v>
      </c>
      <c r="AG9" s="123">
        <f>'[1]9. SIs road user group'!AQ11</f>
        <v>0</v>
      </c>
    </row>
    <row r="10" spans="1:33" x14ac:dyDescent="0.35">
      <c r="A10" s="37" t="s">
        <v>12</v>
      </c>
      <c r="B10" s="122">
        <f>'[1]9. SIs road user group'!C12</f>
        <v>16594</v>
      </c>
      <c r="C10" s="122">
        <f>'[1]9. SIs road user group'!D12</f>
        <v>5380</v>
      </c>
      <c r="D10" s="122">
        <f>'[1]9. SIs road user group'!E12</f>
        <v>10448</v>
      </c>
      <c r="E10" s="122">
        <f>'[1]9. SIs road user group'!F12</f>
        <v>542</v>
      </c>
      <c r="F10" s="122">
        <f>'[1]9. SIs road user group'!G12</f>
        <v>17084</v>
      </c>
      <c r="G10" s="122">
        <f>'[1]9. SIs road user group'!H12</f>
        <v>5201</v>
      </c>
      <c r="H10" s="122">
        <f>'[1]9. SIs road user group'!I12</f>
        <v>2589</v>
      </c>
      <c r="I10" s="123">
        <f>'[1]9. SIs road user group'!J12</f>
        <v>167</v>
      </c>
      <c r="J10" s="122">
        <f>'[1]9. SIs road user group'!N12</f>
        <v>16701</v>
      </c>
      <c r="K10" s="122">
        <f>'[1]9. SIs road user group'!O12</f>
        <v>5514</v>
      </c>
      <c r="L10" s="122">
        <f>'[1]9. SIs road user group'!P12</f>
        <v>9369</v>
      </c>
      <c r="M10" s="122">
        <f>'[1]9. SIs road user group'!Q12</f>
        <v>514</v>
      </c>
      <c r="N10" s="122">
        <f>'[1]9. SIs road user group'!R12</f>
        <v>14966</v>
      </c>
      <c r="O10" s="122">
        <f>'[1]9. SIs road user group'!S12</f>
        <v>4717</v>
      </c>
      <c r="P10" s="122">
        <f>'[1]9. SIs road user group'!T12</f>
        <v>3191</v>
      </c>
      <c r="Q10" s="123">
        <f>'[1]9. SIs road user group'!U12</f>
        <v>165</v>
      </c>
      <c r="R10" s="122">
        <f>'[1]9. SIs road user group'!Y12</f>
        <v>16479</v>
      </c>
      <c r="S10" s="122">
        <f>'[1]9. SIs road user group'!Z12</f>
        <v>5809</v>
      </c>
      <c r="T10" s="122">
        <f>'[1]9. SIs road user group'!AA12</f>
        <v>9817</v>
      </c>
      <c r="U10" s="122">
        <f>'[1]9. SIs road user group'!AB12</f>
        <v>530</v>
      </c>
      <c r="V10" s="122">
        <f>'[1]9. SIs road user group'!AC12</f>
        <v>16041</v>
      </c>
      <c r="W10" s="122">
        <f>'[1]9. SIs road user group'!AD12</f>
        <v>5336</v>
      </c>
      <c r="X10" s="122">
        <f>'[1]9. SIs road user group'!AE12</f>
        <v>3524</v>
      </c>
      <c r="Y10" s="123">
        <f>'[1]9. SIs road user group'!AF12</f>
        <v>191</v>
      </c>
      <c r="Z10" s="122">
        <f>'[1]9. SIs road user group'!AJ12</f>
        <v>15067</v>
      </c>
      <c r="AA10" s="122">
        <f>'[1]9. SIs road user group'!AK12</f>
        <v>5322</v>
      </c>
      <c r="AB10" s="122">
        <f>'[1]9. SIs road user group'!AL12</f>
        <v>0</v>
      </c>
      <c r="AC10" s="122">
        <f>'[1]9. SIs road user group'!AM12</f>
        <v>0</v>
      </c>
      <c r="AD10" s="122">
        <f>'[1]9. SIs road user group'!AN12</f>
        <v>14464</v>
      </c>
      <c r="AE10" s="122">
        <f>'[1]9. SIs road user group'!AO12</f>
        <v>5433</v>
      </c>
      <c r="AF10" s="122">
        <f>'[1]9. SIs road user group'!AP12</f>
        <v>3197</v>
      </c>
      <c r="AG10" s="123">
        <f>'[1]9. SIs road user group'!AQ12</f>
        <v>157</v>
      </c>
    </row>
    <row r="11" spans="1:33" x14ac:dyDescent="0.35">
      <c r="A11" s="37" t="s">
        <v>13</v>
      </c>
      <c r="B11" s="122">
        <f>'[1]9. SIs road user group'!C13</f>
        <v>354</v>
      </c>
      <c r="C11" s="122">
        <f>'[1]9. SIs road user group'!D13</f>
        <v>191</v>
      </c>
      <c r="D11" s="122">
        <f>'[1]9. SIs road user group'!E13</f>
        <v>356</v>
      </c>
      <c r="E11" s="122">
        <f>'[1]9. SIs road user group'!F13</f>
        <v>10</v>
      </c>
      <c r="F11" s="122">
        <f>'[1]9. SIs road user group'!G13</f>
        <v>521</v>
      </c>
      <c r="G11" s="122">
        <f>'[1]9. SIs road user group'!H13</f>
        <v>225</v>
      </c>
      <c r="H11" s="122">
        <f>'[1]9. SIs road user group'!I13</f>
        <v>59</v>
      </c>
      <c r="I11" s="123">
        <f>'[1]9. SIs road user group'!J13</f>
        <v>0</v>
      </c>
      <c r="J11" s="122">
        <f>'[1]9. SIs road user group'!N13</f>
        <v>359</v>
      </c>
      <c r="K11" s="122">
        <f>'[1]9. SIs road user group'!O13</f>
        <v>157</v>
      </c>
      <c r="L11" s="122">
        <f>'[1]9. SIs road user group'!P13</f>
        <v>286</v>
      </c>
      <c r="M11" s="122">
        <f>'[1]9. SIs road user group'!Q13</f>
        <v>9</v>
      </c>
      <c r="N11" s="122">
        <f>'[1]9. SIs road user group'!R13</f>
        <v>554</v>
      </c>
      <c r="O11" s="122">
        <f>'[1]9. SIs road user group'!S13</f>
        <v>213</v>
      </c>
      <c r="P11" s="122">
        <f>'[1]9. SIs road user group'!T13</f>
        <v>61</v>
      </c>
      <c r="Q11" s="123">
        <f>'[1]9. SIs road user group'!U13</f>
        <v>0</v>
      </c>
      <c r="R11" s="122">
        <f>'[1]9. SIs road user group'!Y13</f>
        <v>399</v>
      </c>
      <c r="S11" s="122">
        <f>'[1]9. SIs road user group'!Z13</f>
        <v>171</v>
      </c>
      <c r="T11" s="122">
        <f>'[1]9. SIs road user group'!AA13</f>
        <v>293</v>
      </c>
      <c r="U11" s="122">
        <f>'[1]9. SIs road user group'!AB13</f>
        <v>9</v>
      </c>
      <c r="V11" s="122">
        <f>'[1]9. SIs road user group'!AC13</f>
        <v>524</v>
      </c>
      <c r="W11" s="122">
        <f>'[1]9. SIs road user group'!AD13</f>
        <v>270</v>
      </c>
      <c r="X11" s="122">
        <f>'[1]9. SIs road user group'!AE13</f>
        <v>52</v>
      </c>
      <c r="Y11" s="123">
        <f>'[1]9. SIs road user group'!AF13</f>
        <v>0</v>
      </c>
      <c r="Z11" s="122">
        <f>'[1]9. SIs road user group'!AJ13</f>
        <v>371</v>
      </c>
      <c r="AA11" s="122">
        <f>'[1]9. SIs road user group'!AK13</f>
        <v>162</v>
      </c>
      <c r="AB11" s="122">
        <f>'[1]9. SIs road user group'!AL13</f>
        <v>271</v>
      </c>
      <c r="AC11" s="122">
        <f>'[1]9. SIs road user group'!AM13</f>
        <v>11</v>
      </c>
      <c r="AD11" s="122">
        <f>'[1]9. SIs road user group'!AN13</f>
        <v>582</v>
      </c>
      <c r="AE11" s="122">
        <f>'[1]9. SIs road user group'!AO13</f>
        <v>233</v>
      </c>
      <c r="AF11" s="122">
        <f>'[1]9. SIs road user group'!AP13</f>
        <v>50</v>
      </c>
      <c r="AG11" s="123">
        <f>'[1]9. SIs road user group'!AQ13</f>
        <v>0</v>
      </c>
    </row>
    <row r="12" spans="1:33" x14ac:dyDescent="0.35">
      <c r="A12" s="37" t="s">
        <v>14</v>
      </c>
      <c r="B12" s="122">
        <f>'[1]9. SIs road user group'!C14</f>
        <v>72</v>
      </c>
      <c r="C12" s="122">
        <f>'[1]9. SIs road user group'!D14</f>
        <v>42</v>
      </c>
      <c r="D12" s="122">
        <f>'[1]9. SIs road user group'!E14</f>
        <v>61</v>
      </c>
      <c r="E12" s="122">
        <f>'[1]9. SIs road user group'!F14</f>
        <v>0</v>
      </c>
      <c r="F12" s="122">
        <f>'[1]9. SIs road user group'!G14</f>
        <v>74</v>
      </c>
      <c r="G12" s="122">
        <f>'[1]9. SIs road user group'!H14</f>
        <v>70</v>
      </c>
      <c r="H12" s="122">
        <f>'[1]9. SIs road user group'!I14</f>
        <v>27</v>
      </c>
      <c r="I12" s="123">
        <f>'[1]9. SIs road user group'!J14</f>
        <v>0</v>
      </c>
      <c r="J12" s="122">
        <f>'[1]9. SIs road user group'!N14</f>
        <v>58</v>
      </c>
      <c r="K12" s="122">
        <f>'[1]9. SIs road user group'!O14</f>
        <v>40</v>
      </c>
      <c r="L12" s="122">
        <f>'[1]9. SIs road user group'!P14</f>
        <v>48</v>
      </c>
      <c r="M12" s="122">
        <f>'[1]9. SIs road user group'!Q14</f>
        <v>0</v>
      </c>
      <c r="N12" s="122">
        <f>'[1]9. SIs road user group'!R14</f>
        <v>55</v>
      </c>
      <c r="O12" s="122">
        <f>'[1]9. SIs road user group'!S14</f>
        <v>89</v>
      </c>
      <c r="P12" s="122">
        <f>'[1]9. SIs road user group'!T14</f>
        <v>62</v>
      </c>
      <c r="Q12" s="123">
        <f>'[1]9. SIs road user group'!U14</f>
        <v>0</v>
      </c>
      <c r="R12" s="122">
        <f>'[1]9. SIs road user group'!Y14</f>
        <v>92</v>
      </c>
      <c r="S12" s="122">
        <f>'[1]9. SIs road user group'!Z14</f>
        <v>40</v>
      </c>
      <c r="T12" s="122">
        <f>'[1]9. SIs road user group'!AA14</f>
        <v>40</v>
      </c>
      <c r="U12" s="122">
        <f>'[1]9. SIs road user group'!AB14</f>
        <v>0</v>
      </c>
      <c r="V12" s="122">
        <f>'[1]9. SIs road user group'!AC14</f>
        <v>53</v>
      </c>
      <c r="W12" s="122">
        <f>'[1]9. SIs road user group'!AD14</f>
        <v>84</v>
      </c>
      <c r="X12" s="122">
        <f>'[1]9. SIs road user group'!AE14</f>
        <v>95</v>
      </c>
      <c r="Y12" s="123">
        <f>'[1]9. SIs road user group'!AF14</f>
        <v>0</v>
      </c>
      <c r="Z12" s="122">
        <f>'[1]9. SIs road user group'!AJ14</f>
        <v>83</v>
      </c>
      <c r="AA12" s="122">
        <f>'[1]9. SIs road user group'!AK14</f>
        <v>48</v>
      </c>
      <c r="AB12" s="122">
        <f>'[1]9. SIs road user group'!AL14</f>
        <v>51</v>
      </c>
      <c r="AC12" s="122">
        <f>'[1]9. SIs road user group'!AM14</f>
        <v>0</v>
      </c>
      <c r="AD12" s="122">
        <f>'[1]9. SIs road user group'!AN14</f>
        <v>76</v>
      </c>
      <c r="AE12" s="122">
        <f>'[1]9. SIs road user group'!AO14</f>
        <v>65</v>
      </c>
      <c r="AF12" s="122">
        <f>'[1]9. SIs road user group'!AP14</f>
        <v>106</v>
      </c>
      <c r="AG12" s="123">
        <f>'[1]9. SIs road user group'!AQ14</f>
        <v>1</v>
      </c>
    </row>
    <row r="13" spans="1:33" x14ac:dyDescent="0.35">
      <c r="A13" s="37" t="s">
        <v>15</v>
      </c>
      <c r="B13" s="122">
        <f>'[1]9. SIs road user group'!C15</f>
        <v>1214</v>
      </c>
      <c r="C13" s="122">
        <f>'[1]9. SIs road user group'!D15</f>
        <v>602</v>
      </c>
      <c r="D13" s="122">
        <f>'[1]9. SIs road user group'!E15</f>
        <v>2338</v>
      </c>
      <c r="E13" s="122">
        <f>'[1]9. SIs road user group'!F15</f>
        <v>189</v>
      </c>
      <c r="F13" s="122">
        <f>'[1]9. SIs road user group'!G15</f>
        <v>699</v>
      </c>
      <c r="G13" s="122">
        <f>'[1]9. SIs road user group'!H15</f>
        <v>1138</v>
      </c>
      <c r="H13" s="122">
        <f>'[1]9. SIs road user group'!I15</f>
        <v>483</v>
      </c>
      <c r="I13" s="123">
        <f>'[1]9. SIs road user group'!J15</f>
        <v>18</v>
      </c>
      <c r="J13" s="122">
        <f>'[1]9. SIs road user group'!N15</f>
        <v>1339</v>
      </c>
      <c r="K13" s="122">
        <f>'[1]9. SIs road user group'!O15</f>
        <v>756</v>
      </c>
      <c r="L13" s="122">
        <f>'[1]9. SIs road user group'!P15</f>
        <v>2608</v>
      </c>
      <c r="M13" s="122">
        <f>'[1]9. SIs road user group'!Q15</f>
        <v>240</v>
      </c>
      <c r="N13" s="122">
        <f>'[1]9. SIs road user group'!R15</f>
        <v>713</v>
      </c>
      <c r="O13" s="122">
        <f>'[1]9. SIs road user group'!S15</f>
        <v>1397</v>
      </c>
      <c r="P13" s="122">
        <f>'[1]9. SIs road user group'!T15</f>
        <v>718</v>
      </c>
      <c r="Q13" s="123">
        <f>'[1]9. SIs road user group'!U15</f>
        <v>13</v>
      </c>
      <c r="R13" s="122">
        <f>'[1]9. SIs road user group'!Y15</f>
        <v>1391</v>
      </c>
      <c r="S13" s="122">
        <f>'[1]9. SIs road user group'!Z15</f>
        <v>829</v>
      </c>
      <c r="T13" s="122">
        <f>'[1]9. SIs road user group'!AA15</f>
        <v>2835</v>
      </c>
      <c r="U13" s="122">
        <f>'[1]9. SIs road user group'!AB15</f>
        <v>226</v>
      </c>
      <c r="V13" s="122">
        <f>'[1]9. SIs road user group'!AC15</f>
        <v>711</v>
      </c>
      <c r="W13" s="122">
        <f>'[1]9. SIs road user group'!AD15</f>
        <v>1623</v>
      </c>
      <c r="X13" s="122">
        <f>'[1]9. SIs road user group'!AE15</f>
        <v>874</v>
      </c>
      <c r="Y13" s="123">
        <f>'[1]9. SIs road user group'!AF15</f>
        <v>13</v>
      </c>
      <c r="Z13" s="122">
        <f>'[1]9. SIs road user group'!AJ15</f>
        <v>1531</v>
      </c>
      <c r="AA13" s="122">
        <f>'[1]9. SIs road user group'!AK15</f>
        <v>890</v>
      </c>
      <c r="AB13" s="122">
        <f>'[1]9. SIs road user group'!AL15</f>
        <v>3216</v>
      </c>
      <c r="AC13" s="122">
        <f>'[1]9. SIs road user group'!AM15</f>
        <v>262</v>
      </c>
      <c r="AD13" s="122">
        <f>'[1]9. SIs road user group'!AN15</f>
        <v>759</v>
      </c>
      <c r="AE13" s="122">
        <f>'[1]9. SIs road user group'!AO15</f>
        <v>1742</v>
      </c>
      <c r="AF13" s="122">
        <f>'[1]9. SIs road user group'!AP15</f>
        <v>858</v>
      </c>
      <c r="AG13" s="123">
        <f>'[1]9. SIs road user group'!AQ15</f>
        <v>7</v>
      </c>
    </row>
    <row r="14" spans="1:33" x14ac:dyDescent="0.35">
      <c r="A14" s="37" t="s">
        <v>16</v>
      </c>
      <c r="B14" s="122">
        <f>'[1]9. SIs road user group'!C16</f>
        <v>132</v>
      </c>
      <c r="C14" s="122">
        <f>'[1]9. SIs road user group'!D16</f>
        <v>55</v>
      </c>
      <c r="D14" s="122">
        <f>'[1]9. SIs road user group'!E16</f>
        <v>74</v>
      </c>
      <c r="E14" s="122">
        <f>'[1]9. SIs road user group'!F16</f>
        <v>5</v>
      </c>
      <c r="F14" s="122">
        <f>'[1]9. SIs road user group'!G16</f>
        <v>59</v>
      </c>
      <c r="G14" s="122">
        <f>'[1]9. SIs road user group'!H16</f>
        <v>43</v>
      </c>
      <c r="H14" s="122">
        <f>'[1]9. SIs road user group'!I16</f>
        <v>40</v>
      </c>
      <c r="I14" s="123" t="str">
        <f>'[1]9. SIs road user group'!J16</f>
        <v>-</v>
      </c>
      <c r="J14" s="122">
        <f>'[1]9. SIs road user group'!N16</f>
        <v>110</v>
      </c>
      <c r="K14" s="122">
        <f>'[1]9. SIs road user group'!O16</f>
        <v>60</v>
      </c>
      <c r="L14" s="122">
        <f>'[1]9. SIs road user group'!P16</f>
        <v>75</v>
      </c>
      <c r="M14" s="122">
        <f>'[1]9. SIs road user group'!Q16</f>
        <v>6</v>
      </c>
      <c r="N14" s="122">
        <f>'[1]9. SIs road user group'!R16</f>
        <v>38</v>
      </c>
      <c r="O14" s="122">
        <f>'[1]9. SIs road user group'!S16</f>
        <v>42</v>
      </c>
      <c r="P14" s="122">
        <f>'[1]9. SIs road user group'!T16</f>
        <v>37</v>
      </c>
      <c r="Q14" s="123">
        <f>'[1]9. SIs road user group'!U16</f>
        <v>0</v>
      </c>
      <c r="R14" s="122">
        <f>'[1]9. SIs road user group'!Y16</f>
        <v>108</v>
      </c>
      <c r="S14" s="122">
        <f>'[1]9. SIs road user group'!Z16</f>
        <v>50</v>
      </c>
      <c r="T14" s="122">
        <f>'[1]9. SIs road user group'!AA16</f>
        <v>61</v>
      </c>
      <c r="U14" s="122">
        <f>'[1]9. SIs road user group'!AB16</f>
        <v>4</v>
      </c>
      <c r="V14" s="122">
        <f>'[1]9. SIs road user group'!AC16</f>
        <v>42</v>
      </c>
      <c r="W14" s="122">
        <f>'[1]9. SIs road user group'!AD16</f>
        <v>37</v>
      </c>
      <c r="X14" s="122">
        <f>'[1]9. SIs road user group'!AE16</f>
        <v>32</v>
      </c>
      <c r="Y14" s="123">
        <f>'[1]9. SIs road user group'!AF16</f>
        <v>0</v>
      </c>
      <c r="Z14" s="122">
        <f>'[1]9. SIs road user group'!AJ16</f>
        <v>0</v>
      </c>
      <c r="AA14" s="122">
        <f>'[1]9. SIs road user group'!AK16</f>
        <v>0</v>
      </c>
      <c r="AB14" s="122">
        <f>'[1]9. SIs road user group'!AL16</f>
        <v>0</v>
      </c>
      <c r="AC14" s="122">
        <f>'[1]9. SIs road user group'!AM16</f>
        <v>0</v>
      </c>
      <c r="AD14" s="122">
        <f>'[1]9. SIs road user group'!AN16</f>
        <v>0</v>
      </c>
      <c r="AE14" s="122">
        <f>'[1]9. SIs road user group'!AO16</f>
        <v>0</v>
      </c>
      <c r="AF14" s="122">
        <f>'[1]9. SIs road user group'!AP16</f>
        <v>0</v>
      </c>
      <c r="AG14" s="123">
        <f>'[1]9. SIs road user group'!AQ16</f>
        <v>0</v>
      </c>
    </row>
    <row r="15" spans="1:33" ht="16.5" x14ac:dyDescent="0.35">
      <c r="A15" s="37" t="s">
        <v>236</v>
      </c>
      <c r="B15" s="122">
        <f>'[1]9. SIs road user group'!C17</f>
        <v>2557</v>
      </c>
      <c r="C15" s="122">
        <f>'[1]9. SIs road user group'!D17</f>
        <v>1341</v>
      </c>
      <c r="D15" s="122">
        <f>'[1]9. SIs road user group'!E17</f>
        <v>4310</v>
      </c>
      <c r="E15" s="122">
        <f>'[1]9. SIs road user group'!F17</f>
        <v>441</v>
      </c>
      <c r="F15" s="122">
        <f>'[1]9. SIs road user group'!G17</f>
        <v>2314.4820078311473</v>
      </c>
      <c r="G15" s="122">
        <f>'[1]9. SIs road user group'!H17</f>
        <v>1719.5795526750653</v>
      </c>
      <c r="H15" s="122">
        <f>'[1]9. SIs road user group'!I17</f>
        <v>654.19997533845799</v>
      </c>
      <c r="I15" s="123">
        <f>'[1]9. SIs road user group'!J17</f>
        <v>0</v>
      </c>
      <c r="J15" s="122">
        <f>'[1]9. SIs road user group'!N17</f>
        <v>3064</v>
      </c>
      <c r="K15" s="122">
        <f>'[1]9. SIs road user group'!O17</f>
        <v>1606</v>
      </c>
      <c r="L15" s="122">
        <f>'[1]9. SIs road user group'!P17</f>
        <v>5128</v>
      </c>
      <c r="M15" s="122">
        <f>'[1]9. SIs road user group'!Q17</f>
        <v>525</v>
      </c>
      <c r="N15" s="122">
        <f>'[1]9. SIs road user group'!R17</f>
        <v>2709.4444252924263</v>
      </c>
      <c r="O15" s="122">
        <f>'[1]9. SIs road user group'!S17</f>
        <v>1966.7617198853995</v>
      </c>
      <c r="P15" s="122">
        <f>'[1]9. SIs road user group'!T17</f>
        <v>944.36780044438092</v>
      </c>
      <c r="Q15" s="123">
        <f>'[1]9. SIs road user group'!U17</f>
        <v>0</v>
      </c>
      <c r="R15" s="122">
        <f>'[1]9. SIs road user group'!Y17</f>
        <v>3154</v>
      </c>
      <c r="S15" s="122">
        <f>'[1]9. SIs road user group'!Z17</f>
        <v>1653</v>
      </c>
      <c r="T15" s="122">
        <f>'[1]9. SIs road user group'!AA17</f>
        <v>4849</v>
      </c>
      <c r="U15" s="122">
        <f>'[1]9. SIs road user group'!AB17</f>
        <v>497</v>
      </c>
      <c r="V15" s="122">
        <f>'[1]9. SIs road user group'!AC17</f>
        <v>2627.6816278402998</v>
      </c>
      <c r="W15" s="122">
        <f>'[1]9. SIs road user group'!AD17</f>
        <v>1996.46793782291</v>
      </c>
      <c r="X15" s="122">
        <f>'[1]9. SIs road user group'!AE17</f>
        <v>1179.0566763198881</v>
      </c>
      <c r="Y15" s="123">
        <f>'[1]9. SIs road user group'!AF17</f>
        <v>0</v>
      </c>
      <c r="Z15" s="122">
        <f>'[1]9. SIs road user group'!AJ17</f>
        <v>3143</v>
      </c>
      <c r="AA15" s="122">
        <f>'[1]9. SIs road user group'!AK17</f>
        <v>1648</v>
      </c>
      <c r="AB15" s="122">
        <f>'[1]9. SIs road user group'!AL17</f>
        <v>4868</v>
      </c>
      <c r="AC15" s="122">
        <f>'[1]9. SIs road user group'!AM17</f>
        <v>499</v>
      </c>
      <c r="AD15" s="122">
        <f>'[1]9. SIs road user group'!AN17</f>
        <v>2542.96126722605</v>
      </c>
      <c r="AE15" s="122">
        <f>'[1]9. SIs road user group'!AO17</f>
        <v>2006.2443630452599</v>
      </c>
      <c r="AF15" s="122">
        <f>'[1]9. SIs road user group'!AP17</f>
        <v>1228.6231448021308</v>
      </c>
      <c r="AG15" s="123">
        <f>'[1]9. SIs road user group'!AQ17</f>
        <v>0</v>
      </c>
    </row>
    <row r="16" spans="1:33" x14ac:dyDescent="0.35">
      <c r="A16" s="37" t="s">
        <v>18</v>
      </c>
      <c r="B16" s="122">
        <f>'[1]9. SIs road user group'!C18</f>
        <v>103</v>
      </c>
      <c r="C16" s="122">
        <f>'[1]9. SIs road user group'!D18</f>
        <v>26</v>
      </c>
      <c r="D16" s="122">
        <f>'[1]9. SIs road user group'!E18</f>
        <v>236</v>
      </c>
      <c r="E16" s="122">
        <f>'[1]9. SIs road user group'!F18</f>
        <v>34</v>
      </c>
      <c r="F16" s="122">
        <f>'[1]9. SIs road user group'!G18</f>
        <v>12</v>
      </c>
      <c r="G16" s="122">
        <f>'[1]9. SIs road user group'!H18</f>
        <v>83</v>
      </c>
      <c r="H16" s="122">
        <f>'[1]9. SIs road user group'!I18</f>
        <v>22</v>
      </c>
      <c r="I16" s="123">
        <f>'[1]9. SIs road user group'!J18</f>
        <v>2</v>
      </c>
      <c r="J16" s="122">
        <f>'[1]9. SIs road user group'!N18</f>
        <v>101</v>
      </c>
      <c r="K16" s="122">
        <f>'[1]9. SIs road user group'!O18</f>
        <v>49</v>
      </c>
      <c r="L16" s="122">
        <f>'[1]9. SIs road user group'!P18</f>
        <v>301</v>
      </c>
      <c r="M16" s="122">
        <f>'[1]9. SIs road user group'!Q18</f>
        <v>34</v>
      </c>
      <c r="N16" s="122">
        <f>'[1]9. SIs road user group'!R18</f>
        <v>14</v>
      </c>
      <c r="O16" s="122">
        <f>'[1]9. SIs road user group'!S18</f>
        <v>88</v>
      </c>
      <c r="P16" s="122">
        <f>'[1]9. SIs road user group'!T18</f>
        <v>20</v>
      </c>
      <c r="Q16" s="123">
        <f>'[1]9. SIs road user group'!U18</f>
        <v>3</v>
      </c>
      <c r="R16" s="122">
        <f>'[1]9. SIs road user group'!Y18</f>
        <v>145</v>
      </c>
      <c r="S16" s="122">
        <f>'[1]9. SIs road user group'!Z18</f>
        <v>59</v>
      </c>
      <c r="T16" s="122">
        <f>'[1]9. SIs road user group'!AA18</f>
        <v>295</v>
      </c>
      <c r="U16" s="122">
        <f>'[1]9. SIs road user group'!AB18</f>
        <v>34</v>
      </c>
      <c r="V16" s="122">
        <f>'[1]9. SIs road user group'!AC18</f>
        <v>17</v>
      </c>
      <c r="W16" s="122">
        <f>'[1]9. SIs road user group'!AD18</f>
        <v>80</v>
      </c>
      <c r="X16" s="122">
        <f>'[1]9. SIs road user group'!AE18</f>
        <v>31</v>
      </c>
      <c r="Y16" s="123">
        <f>'[1]9. SIs road user group'!AF18</f>
        <v>3</v>
      </c>
      <c r="Z16" s="122">
        <f>'[1]9. SIs road user group'!AJ18</f>
        <v>0</v>
      </c>
      <c r="AA16" s="122">
        <f>'[1]9. SIs road user group'!AK18</f>
        <v>0</v>
      </c>
      <c r="AB16" s="122">
        <f>'[1]9. SIs road user group'!AL18</f>
        <v>0</v>
      </c>
      <c r="AC16" s="122">
        <f>'[1]9. SIs road user group'!AM18</f>
        <v>0</v>
      </c>
      <c r="AD16" s="122">
        <f>'[1]9. SIs road user group'!AN18</f>
        <v>0</v>
      </c>
      <c r="AE16" s="122">
        <f>'[1]9. SIs road user group'!AO18</f>
        <v>0</v>
      </c>
      <c r="AF16" s="122">
        <f>'[1]9. SIs road user group'!AP18</f>
        <v>0</v>
      </c>
      <c r="AG16" s="123">
        <f>'[1]9. SIs road user group'!AQ18</f>
        <v>0</v>
      </c>
    </row>
    <row r="17" spans="1:33" x14ac:dyDescent="0.35">
      <c r="A17" s="37" t="s">
        <v>19</v>
      </c>
      <c r="B17" s="122">
        <f>'[1]9. SIs road user group'!C19</f>
        <v>598</v>
      </c>
      <c r="C17" s="122">
        <f>'[1]9. SIs road user group'!D19</f>
        <v>317</v>
      </c>
      <c r="D17" s="122">
        <f>'[1]9. SIs road user group'!E19</f>
        <v>524</v>
      </c>
      <c r="E17" s="122">
        <f>'[1]9. SIs road user group'!F19</f>
        <v>44</v>
      </c>
      <c r="F17" s="122">
        <f>'[1]9. SIs road user group'!G19</f>
        <v>312</v>
      </c>
      <c r="G17" s="122">
        <f>'[1]9. SIs road user group'!H19</f>
        <v>342</v>
      </c>
      <c r="H17" s="122">
        <f>'[1]9. SIs road user group'!I19</f>
        <v>128</v>
      </c>
      <c r="I17" s="123">
        <f>'[1]9. SIs road user group'!J19</f>
        <v>30</v>
      </c>
      <c r="J17" s="122">
        <f>'[1]9. SIs road user group'!N19</f>
        <v>681</v>
      </c>
      <c r="K17" s="122">
        <f>'[1]9. SIs road user group'!O19</f>
        <v>402</v>
      </c>
      <c r="L17" s="122">
        <f>'[1]9. SIs road user group'!P19</f>
        <v>557</v>
      </c>
      <c r="M17" s="122">
        <f>'[1]9. SIs road user group'!Q19</f>
        <v>39</v>
      </c>
      <c r="N17" s="122">
        <f>'[1]9. SIs road user group'!R19</f>
        <v>304</v>
      </c>
      <c r="O17" s="122">
        <f>'[1]9. SIs road user group'!S19</f>
        <v>419</v>
      </c>
      <c r="P17" s="122">
        <f>'[1]9. SIs road user group'!T19</f>
        <v>174</v>
      </c>
      <c r="Q17" s="123">
        <f>'[1]9. SIs road user group'!U19</f>
        <v>34</v>
      </c>
      <c r="R17" s="122">
        <f>'[1]9. SIs road user group'!Y19</f>
        <v>775</v>
      </c>
      <c r="S17" s="122">
        <f>'[1]9. SIs road user group'!Z19</f>
        <v>442</v>
      </c>
      <c r="T17" s="122">
        <f>'[1]9. SIs road user group'!AA19</f>
        <v>680</v>
      </c>
      <c r="U17" s="122">
        <f>'[1]9. SIs road user group'!AB19</f>
        <v>39</v>
      </c>
      <c r="V17" s="122">
        <f>'[1]9. SIs road user group'!AC19</f>
        <v>337</v>
      </c>
      <c r="W17" s="122">
        <f>'[1]9. SIs road user group'!AD19</f>
        <v>434</v>
      </c>
      <c r="X17" s="122">
        <f>'[1]9. SIs road user group'!AE19</f>
        <v>164</v>
      </c>
      <c r="Y17" s="123">
        <f>'[1]9. SIs road user group'!AF19</f>
        <v>39</v>
      </c>
      <c r="Z17" s="122">
        <f>'[1]9. SIs road user group'!AJ19</f>
        <v>769</v>
      </c>
      <c r="AA17" s="122">
        <f>'[1]9. SIs road user group'!AK19</f>
        <v>449</v>
      </c>
      <c r="AB17" s="122">
        <f>'[1]9. SIs road user group'!AL19</f>
        <v>66</v>
      </c>
      <c r="AC17" s="122">
        <f>'[1]9. SIs road user group'!AM19</f>
        <v>8</v>
      </c>
      <c r="AD17" s="122">
        <f>'[1]9. SIs road user group'!AN19</f>
        <v>356</v>
      </c>
      <c r="AE17" s="122">
        <f>'[1]9. SIs road user group'!AO19</f>
        <v>445</v>
      </c>
      <c r="AF17" s="122">
        <f>'[1]9. SIs road user group'!AP19</f>
        <v>186</v>
      </c>
      <c r="AG17" s="123">
        <f>'[1]9. SIs road user group'!AQ19</f>
        <v>74</v>
      </c>
    </row>
    <row r="18" spans="1:33" x14ac:dyDescent="0.35">
      <c r="A18" s="37" t="s">
        <v>1</v>
      </c>
      <c r="B18" s="122">
        <f>'[1]9. SIs road user group'!C20</f>
        <v>1100</v>
      </c>
      <c r="C18" s="122">
        <f>'[1]9. SIs road user group'!D20</f>
        <v>698</v>
      </c>
      <c r="D18" s="122">
        <f>'[1]9. SIs road user group'!E20</f>
        <v>897</v>
      </c>
      <c r="E18" s="122">
        <f>'[1]9. SIs road user group'!F20</f>
        <v>58</v>
      </c>
      <c r="F18" s="122">
        <f>'[1]9. SIs road user group'!G20</f>
        <v>911</v>
      </c>
      <c r="G18" s="122">
        <f>'[1]9. SIs road user group'!H20</f>
        <v>700</v>
      </c>
      <c r="H18" s="122">
        <f>'[1]9. SIs road user group'!I20</f>
        <v>284</v>
      </c>
      <c r="I18" s="123">
        <f>'[1]9. SIs road user group'!J20</f>
        <v>7</v>
      </c>
      <c r="J18" s="122">
        <f>'[1]9. SIs road user group'!N20</f>
        <v>1134</v>
      </c>
      <c r="K18" s="122">
        <f>'[1]9. SIs road user group'!O20</f>
        <v>773</v>
      </c>
      <c r="L18" s="122">
        <f>'[1]9. SIs road user group'!P20</f>
        <v>841</v>
      </c>
      <c r="M18" s="122">
        <f>'[1]9. SIs road user group'!Q20</f>
        <v>43</v>
      </c>
      <c r="N18" s="122">
        <f>'[1]9. SIs road user group'!R20</f>
        <v>775</v>
      </c>
      <c r="O18" s="122">
        <f>'[1]9. SIs road user group'!S20</f>
        <v>665</v>
      </c>
      <c r="P18" s="122">
        <f>'[1]9. SIs road user group'!T20</f>
        <v>360</v>
      </c>
      <c r="Q18" s="123">
        <f>'[1]9. SIs road user group'!U20</f>
        <v>4</v>
      </c>
      <c r="R18" s="122">
        <f>'[1]9. SIs road user group'!Y20</f>
        <v>1203</v>
      </c>
      <c r="S18" s="122">
        <f>'[1]9. SIs road user group'!Z20</f>
        <v>945</v>
      </c>
      <c r="T18" s="122">
        <f>'[1]9. SIs road user group'!AA20</f>
        <v>847</v>
      </c>
      <c r="U18" s="122">
        <f>'[1]9. SIs road user group'!AB20</f>
        <v>33</v>
      </c>
      <c r="V18" s="122">
        <f>'[1]9. SIs road user group'!AC20</f>
        <v>831</v>
      </c>
      <c r="W18" s="122">
        <f>'[1]9. SIs road user group'!AD20</f>
        <v>782</v>
      </c>
      <c r="X18" s="122">
        <f>'[1]9. SIs road user group'!AE20</f>
        <v>392</v>
      </c>
      <c r="Y18" s="123">
        <f>'[1]9. SIs road user group'!AF20</f>
        <v>8</v>
      </c>
      <c r="Z18" s="122">
        <f>'[1]9. SIs road user group'!AJ20</f>
        <v>1071</v>
      </c>
      <c r="AA18" s="122">
        <f>'[1]9. SIs road user group'!AK20</f>
        <v>704</v>
      </c>
      <c r="AB18" s="122">
        <f>'[1]9. SIs road user group'!AL20</f>
        <v>872</v>
      </c>
      <c r="AC18" s="122">
        <f>'[1]9. SIs road user group'!AM20</f>
        <v>45</v>
      </c>
      <c r="AD18" s="122">
        <f>'[1]9. SIs road user group'!AN20</f>
        <v>934</v>
      </c>
      <c r="AE18" s="122">
        <f>'[1]9. SIs road user group'!AO20</f>
        <v>755</v>
      </c>
      <c r="AF18" s="122">
        <f>'[1]9. SIs road user group'!AP20</f>
        <v>406</v>
      </c>
      <c r="AG18" s="123">
        <f>'[1]9. SIs road user group'!AQ20</f>
        <v>0</v>
      </c>
    </row>
    <row r="19" spans="1:33" x14ac:dyDescent="0.35">
      <c r="A19" s="48" t="s">
        <v>2</v>
      </c>
      <c r="B19" s="122">
        <f>'[1]9. SIs road user group'!C21</f>
        <v>326</v>
      </c>
      <c r="C19" s="122">
        <f>'[1]9. SIs road user group'!D21</f>
        <v>151</v>
      </c>
      <c r="D19" s="122">
        <f>'[1]9. SIs road user group'!E21</f>
        <v>141</v>
      </c>
      <c r="E19" s="122">
        <f>'[1]9. SIs road user group'!F21</f>
        <v>6</v>
      </c>
      <c r="F19" s="122">
        <f>'[1]9. SIs road user group'!G21</f>
        <v>268</v>
      </c>
      <c r="G19" s="122">
        <f>'[1]9. SIs road user group'!H21</f>
        <v>226</v>
      </c>
      <c r="H19" s="122">
        <f>'[1]9. SIs road user group'!I21</f>
        <v>98</v>
      </c>
      <c r="I19" s="123">
        <f>'[1]9. SIs road user group'!J21</f>
        <v>0</v>
      </c>
      <c r="J19" s="122">
        <f>'[1]9. SIs road user group'!N21</f>
        <v>395</v>
      </c>
      <c r="K19" s="122">
        <f>'[1]9. SIs road user group'!O21</f>
        <v>172</v>
      </c>
      <c r="L19" s="122">
        <f>'[1]9. SIs road user group'!P21</f>
        <v>169</v>
      </c>
      <c r="M19" s="122">
        <f>'[1]9. SIs road user group'!Q21</f>
        <v>10</v>
      </c>
      <c r="N19" s="122">
        <f>'[1]9. SIs road user group'!R21</f>
        <v>281</v>
      </c>
      <c r="O19" s="122">
        <f>'[1]9. SIs road user group'!S21</f>
        <v>218</v>
      </c>
      <c r="P19" s="122">
        <f>'[1]9. SIs road user group'!T21</f>
        <v>118</v>
      </c>
      <c r="Q19" s="123">
        <f>'[1]9. SIs road user group'!U21</f>
        <v>0</v>
      </c>
      <c r="R19" s="122">
        <f>'[1]9. SIs road user group'!Y21</f>
        <v>484</v>
      </c>
      <c r="S19" s="122">
        <f>'[1]9. SIs road user group'!Z21</f>
        <v>226</v>
      </c>
      <c r="T19" s="122">
        <f>'[1]9. SIs road user group'!AA21</f>
        <v>191</v>
      </c>
      <c r="U19" s="122">
        <f>'[1]9. SIs road user group'!AB21</f>
        <v>7</v>
      </c>
      <c r="V19" s="122">
        <f>'[1]9. SIs road user group'!AC21</f>
        <v>273</v>
      </c>
      <c r="W19" s="122">
        <f>'[1]9. SIs road user group'!AD21</f>
        <v>373</v>
      </c>
      <c r="X19" s="122">
        <f>'[1]9. SIs road user group'!AE21</f>
        <v>132</v>
      </c>
      <c r="Y19" s="123">
        <f>'[1]9. SIs road user group'!AF21</f>
        <v>0</v>
      </c>
      <c r="Z19" s="122">
        <f>'[1]9. SIs road user group'!AJ21</f>
        <v>414</v>
      </c>
      <c r="AA19" s="122">
        <f>'[1]9. SIs road user group'!AK21</f>
        <v>195</v>
      </c>
      <c r="AB19" s="122">
        <f>'[1]9. SIs road user group'!AL21</f>
        <v>170</v>
      </c>
      <c r="AC19" s="122">
        <f>'[1]9. SIs road user group'!AM21</f>
        <v>5</v>
      </c>
      <c r="AD19" s="122">
        <f>'[1]9. SIs road user group'!AN21</f>
        <v>222</v>
      </c>
      <c r="AE19" s="122">
        <f>'[1]9. SIs road user group'!AO21</f>
        <v>300</v>
      </c>
      <c r="AF19" s="122">
        <f>'[1]9. SIs road user group'!AP21</f>
        <v>134</v>
      </c>
      <c r="AG19" s="123">
        <f>'[1]9. SIs road user group'!AQ21</f>
        <v>0</v>
      </c>
    </row>
    <row r="20" spans="1:33" x14ac:dyDescent="0.35">
      <c r="A20" s="37" t="s">
        <v>20</v>
      </c>
      <c r="B20" s="122">
        <f>'[1]9. SIs road user group'!C22</f>
        <v>0</v>
      </c>
      <c r="C20" s="122">
        <f>'[1]9. SIs road user group'!D22</f>
        <v>0</v>
      </c>
      <c r="D20" s="122">
        <f>'[1]9. SIs road user group'!E22</f>
        <v>0</v>
      </c>
      <c r="E20" s="122">
        <f>'[1]9. SIs road user group'!F22</f>
        <v>0</v>
      </c>
      <c r="F20" s="122">
        <f>'[1]9. SIs road user group'!G22</f>
        <v>0</v>
      </c>
      <c r="G20" s="122">
        <f>'[1]9. SIs road user group'!H22</f>
        <v>0</v>
      </c>
      <c r="H20" s="122">
        <f>'[1]9. SIs road user group'!I22</f>
        <v>0</v>
      </c>
      <c r="I20" s="123">
        <f>'[1]9. SIs road user group'!J22</f>
        <v>0</v>
      </c>
      <c r="J20" s="122">
        <f>'[1]9. SIs road user group'!N22</f>
        <v>0</v>
      </c>
      <c r="K20" s="122">
        <f>'[1]9. SIs road user group'!O22</f>
        <v>0</v>
      </c>
      <c r="L20" s="122">
        <f>'[1]9. SIs road user group'!P22</f>
        <v>0</v>
      </c>
      <c r="M20" s="122">
        <f>'[1]9. SIs road user group'!Q22</f>
        <v>0</v>
      </c>
      <c r="N20" s="122">
        <f>'[1]9. SIs road user group'!R22</f>
        <v>0</v>
      </c>
      <c r="O20" s="122">
        <f>'[1]9. SIs road user group'!S22</f>
        <v>0</v>
      </c>
      <c r="P20" s="122">
        <f>'[1]9. SIs road user group'!T22</f>
        <v>0</v>
      </c>
      <c r="Q20" s="123">
        <f>'[1]9. SIs road user group'!U22</f>
        <v>0</v>
      </c>
      <c r="R20" s="122">
        <f>'[1]9. SIs road user group'!Y22</f>
        <v>0</v>
      </c>
      <c r="S20" s="122">
        <f>'[1]9. SIs road user group'!Z22</f>
        <v>0</v>
      </c>
      <c r="T20" s="122">
        <f>'[1]9. SIs road user group'!AA22</f>
        <v>0</v>
      </c>
      <c r="U20" s="122">
        <f>'[1]9. SIs road user group'!AB22</f>
        <v>0</v>
      </c>
      <c r="V20" s="122">
        <f>'[1]9. SIs road user group'!AC22</f>
        <v>0</v>
      </c>
      <c r="W20" s="122">
        <f>'[1]9. SIs road user group'!AD22</f>
        <v>0</v>
      </c>
      <c r="X20" s="122">
        <f>'[1]9. SIs road user group'!AE22</f>
        <v>0</v>
      </c>
      <c r="Y20" s="123">
        <f>'[1]9. SIs road user group'!AF22</f>
        <v>0</v>
      </c>
      <c r="Z20" s="122">
        <f>'[1]9. SIs road user group'!AJ22</f>
        <v>0</v>
      </c>
      <c r="AA20" s="122">
        <f>'[1]9. SIs road user group'!AK22</f>
        <v>0</v>
      </c>
      <c r="AB20" s="122">
        <v>0</v>
      </c>
      <c r="AC20" s="122">
        <v>0</v>
      </c>
      <c r="AD20" s="122">
        <f>'[1]9. SIs road user group'!AN22</f>
        <v>0</v>
      </c>
      <c r="AE20" s="122">
        <f>'[1]9. SIs road user group'!AO22</f>
        <v>0</v>
      </c>
      <c r="AF20" s="122">
        <f>'[1]9. SIs road user group'!AP22</f>
        <v>0</v>
      </c>
      <c r="AG20" s="123">
        <f>'[1]9. SIs road user group'!AQ22</f>
        <v>0</v>
      </c>
    </row>
    <row r="21" spans="1:33" x14ac:dyDescent="0.35">
      <c r="A21" s="37" t="s">
        <v>21</v>
      </c>
      <c r="B21" s="122">
        <f>'[1]9. SIs road user group'!C23</f>
        <v>76</v>
      </c>
      <c r="C21" s="122">
        <f>'[1]9. SIs road user group'!D23</f>
        <v>22</v>
      </c>
      <c r="D21" s="122">
        <f>'[1]9. SIs road user group'!E23</f>
        <v>42</v>
      </c>
      <c r="E21" s="122">
        <f>'[1]9. SIs road user group'!F23</f>
        <v>1</v>
      </c>
      <c r="F21" s="122">
        <f>'[1]9. SIs road user group'!G23</f>
        <v>35</v>
      </c>
      <c r="G21" s="122">
        <f>'[1]9. SIs road user group'!H23</f>
        <v>32</v>
      </c>
      <c r="H21" s="122">
        <f>'[1]9. SIs road user group'!I23</f>
        <v>9</v>
      </c>
      <c r="I21" s="123">
        <f>'[1]9. SIs road user group'!J23</f>
        <v>0</v>
      </c>
      <c r="J21" s="122">
        <f>'[1]9. SIs road user group'!N23</f>
        <v>90</v>
      </c>
      <c r="K21" s="122">
        <f>'[1]9. SIs road user group'!O23</f>
        <v>28</v>
      </c>
      <c r="L21" s="122">
        <f>'[1]9. SIs road user group'!P23</f>
        <v>68</v>
      </c>
      <c r="M21" s="122">
        <f>'[1]9. SIs road user group'!Q23</f>
        <v>0</v>
      </c>
      <c r="N21" s="122">
        <f>'[1]9. SIs road user group'!R23</f>
        <v>27</v>
      </c>
      <c r="O21" s="122">
        <f>'[1]9. SIs road user group'!S23</f>
        <v>32</v>
      </c>
      <c r="P21" s="122">
        <f>'[1]9. SIs road user group'!T23</f>
        <v>22</v>
      </c>
      <c r="Q21" s="123">
        <f>'[1]9. SIs road user group'!U23</f>
        <v>0</v>
      </c>
      <c r="R21" s="122">
        <f>'[1]9. SIs road user group'!Y23</f>
        <v>93</v>
      </c>
      <c r="S21" s="122">
        <f>'[1]9. SIs road user group'!Z23</f>
        <v>34</v>
      </c>
      <c r="T21" s="122">
        <f>'[1]9. SIs road user group'!AA23</f>
        <v>68</v>
      </c>
      <c r="U21" s="122">
        <f>'[1]9. SIs road user group'!AB23</f>
        <v>3</v>
      </c>
      <c r="V21" s="122">
        <f>'[1]9. SIs road user group'!AC23</f>
        <v>27</v>
      </c>
      <c r="W21" s="122">
        <f>'[1]9. SIs road user group'!AD23</f>
        <v>34</v>
      </c>
      <c r="X21" s="122">
        <f>'[1]9. SIs road user group'!AE23</f>
        <v>8</v>
      </c>
      <c r="Y21" s="123">
        <f>'[1]9. SIs road user group'!AF23</f>
        <v>0</v>
      </c>
      <c r="Z21" s="122">
        <f>'[1]9. SIs road user group'!AJ23</f>
        <v>98</v>
      </c>
      <c r="AA21" s="122">
        <f>'[1]9. SIs road user group'!AK23</f>
        <v>44</v>
      </c>
      <c r="AB21" s="122">
        <f>'[1]9. SIs road user group'!AL23</f>
        <v>103</v>
      </c>
      <c r="AC21" s="122">
        <f>'[1]9. SIs road user group'!AM23</f>
        <v>2</v>
      </c>
      <c r="AD21" s="122">
        <f>'[1]9. SIs road user group'!AN23</f>
        <v>38</v>
      </c>
      <c r="AE21" s="122">
        <f>'[1]9. SIs road user group'!AO23</f>
        <v>49</v>
      </c>
      <c r="AF21" s="122">
        <f>'[1]9. SIs road user group'!AP23</f>
        <v>13</v>
      </c>
      <c r="AG21" s="123">
        <f>'[1]9. SIs road user group'!AQ23</f>
        <v>0</v>
      </c>
    </row>
    <row r="22" spans="1:33" x14ac:dyDescent="0.35">
      <c r="A22" s="37" t="s">
        <v>22</v>
      </c>
      <c r="B22" s="122">
        <f>'[1]9. SIs road user group'!C24</f>
        <v>128</v>
      </c>
      <c r="C22" s="122">
        <f>'[1]9. SIs road user group'!D24</f>
        <v>107</v>
      </c>
      <c r="D22" s="122">
        <f>'[1]9. SIs road user group'!E24</f>
        <v>59</v>
      </c>
      <c r="E22" s="122">
        <f>'[1]9. SIs road user group'!F24</f>
        <v>10</v>
      </c>
      <c r="F22" s="122">
        <f>'[1]9. SIs road user group'!G24</f>
        <v>55</v>
      </c>
      <c r="G22" s="122">
        <f>'[1]9. SIs road user group'!H24</f>
        <v>85</v>
      </c>
      <c r="H22" s="122">
        <f>'[1]9. SIs road user group'!I24</f>
        <v>42</v>
      </c>
      <c r="I22" s="123">
        <f>'[1]9. SIs road user group'!J24</f>
        <v>4</v>
      </c>
      <c r="J22" s="122">
        <f>'[1]9. SIs road user group'!N24</f>
        <v>116</v>
      </c>
      <c r="K22" s="122">
        <f>'[1]9. SIs road user group'!O24</f>
        <v>84</v>
      </c>
      <c r="L22" s="122">
        <f>'[1]9. SIs road user group'!P24</f>
        <v>58</v>
      </c>
      <c r="M22" s="122">
        <f>'[1]9. SIs road user group'!Q24</f>
        <v>7</v>
      </c>
      <c r="N22" s="122">
        <f>'[1]9. SIs road user group'!R24</f>
        <v>41</v>
      </c>
      <c r="O22" s="122">
        <f>'[1]9. SIs road user group'!S24</f>
        <v>69</v>
      </c>
      <c r="P22" s="122">
        <f>'[1]9. SIs road user group'!T24</f>
        <v>71</v>
      </c>
      <c r="Q22" s="123">
        <f>'[1]9. SIs road user group'!U24</f>
        <v>3</v>
      </c>
      <c r="R22" s="122">
        <f>'[1]9. SIs road user group'!Y24</f>
        <v>88</v>
      </c>
      <c r="S22" s="122">
        <f>'[1]9. SIs road user group'!Z24</f>
        <v>82</v>
      </c>
      <c r="T22" s="122">
        <f>'[1]9. SIs road user group'!AA24</f>
        <v>48</v>
      </c>
      <c r="U22" s="122">
        <f>'[1]9. SIs road user group'!AB24</f>
        <v>9</v>
      </c>
      <c r="V22" s="122">
        <f>'[1]9. SIs road user group'!AC24</f>
        <v>44</v>
      </c>
      <c r="W22" s="122">
        <f>'[1]9. SIs road user group'!AD24</f>
        <v>80</v>
      </c>
      <c r="X22" s="122">
        <f>'[1]9. SIs road user group'!AE24</f>
        <v>72</v>
      </c>
      <c r="Y22" s="123">
        <f>'[1]9. SIs road user group'!AF24</f>
        <v>2</v>
      </c>
      <c r="Z22" s="122">
        <f>'[1]9. SIs road user group'!AJ24</f>
        <v>103</v>
      </c>
      <c r="AA22" s="122">
        <f>'[1]9. SIs road user group'!AK24</f>
        <v>71</v>
      </c>
      <c r="AB22" s="122">
        <f>'[1]9. SIs road user group'!AL24</f>
        <v>49</v>
      </c>
      <c r="AC22" s="122">
        <f>'[1]9. SIs road user group'!AM24</f>
        <v>3</v>
      </c>
      <c r="AD22" s="122">
        <f>'[1]9. SIs road user group'!AN24</f>
        <v>37</v>
      </c>
      <c r="AE22" s="122">
        <f>'[1]9. SIs road user group'!AO24</f>
        <v>66</v>
      </c>
      <c r="AF22" s="122">
        <f>'[1]9. SIs road user group'!AP24</f>
        <v>48</v>
      </c>
      <c r="AG22" s="123">
        <f>'[1]9. SIs road user group'!AQ24</f>
        <v>8</v>
      </c>
    </row>
    <row r="23" spans="1:33" x14ac:dyDescent="0.35">
      <c r="A23" s="37" t="s">
        <v>23</v>
      </c>
      <c r="B23" s="122">
        <f>'[1]9. SIs road user group'!C25</f>
        <v>96</v>
      </c>
      <c r="C23" s="122">
        <f>'[1]9. SIs road user group'!D25</f>
        <v>75</v>
      </c>
      <c r="D23" s="122">
        <f>'[1]9. SIs road user group'!E25</f>
        <v>48</v>
      </c>
      <c r="E23" s="122">
        <f>'[1]9. SIs road user group'!F25</f>
        <v>6</v>
      </c>
      <c r="F23" s="122">
        <f>'[1]9. SIs road user group'!G25</f>
        <v>25</v>
      </c>
      <c r="G23" s="122">
        <f>'[1]9. SIs road user group'!H25</f>
        <v>72</v>
      </c>
      <c r="H23" s="122">
        <f>'[1]9. SIs road user group'!I25</f>
        <v>47</v>
      </c>
      <c r="I23" s="123">
        <f>'[1]9. SIs road user group'!J25</f>
        <v>7</v>
      </c>
      <c r="J23" s="122">
        <f>'[1]9. SIs road user group'!N25</f>
        <v>100</v>
      </c>
      <c r="K23" s="122">
        <f>'[1]9. SIs road user group'!O25</f>
        <v>82</v>
      </c>
      <c r="L23" s="122">
        <f>'[1]9. SIs road user group'!P25</f>
        <v>44</v>
      </c>
      <c r="M23" s="122">
        <f>'[1]9. SIs road user group'!Q25</f>
        <v>7</v>
      </c>
      <c r="N23" s="122">
        <f>'[1]9. SIs road user group'!R25</f>
        <v>22</v>
      </c>
      <c r="O23" s="122">
        <f>'[1]9. SIs road user group'!S25</f>
        <v>88</v>
      </c>
      <c r="P23" s="122">
        <f>'[1]9. SIs road user group'!T25</f>
        <v>49</v>
      </c>
      <c r="Q23" s="123">
        <f>'[1]9. SIs road user group'!U25</f>
        <v>0</v>
      </c>
      <c r="R23" s="122">
        <f>'[1]9. SIs road user group'!Y25</f>
        <v>109</v>
      </c>
      <c r="S23" s="122">
        <f>'[1]9. SIs road user group'!Z25</f>
        <v>104</v>
      </c>
      <c r="T23" s="122">
        <f>'[1]9. SIs road user group'!AA25</f>
        <v>53</v>
      </c>
      <c r="U23" s="122">
        <f>'[1]9. SIs road user group'!AB25</f>
        <v>5</v>
      </c>
      <c r="V23" s="122">
        <f>'[1]9. SIs road user group'!AC25</f>
        <v>32</v>
      </c>
      <c r="W23" s="122">
        <f>'[1]9. SIs road user group'!AD25</f>
        <v>117</v>
      </c>
      <c r="X23" s="122">
        <f>'[1]9. SIs road user group'!AE25</f>
        <v>55</v>
      </c>
      <c r="Y23" s="123">
        <f>'[1]9. SIs road user group'!AF25</f>
        <v>1</v>
      </c>
      <c r="Z23" s="122">
        <f>'[1]9. SIs road user group'!AJ25</f>
        <v>91</v>
      </c>
      <c r="AA23" s="122">
        <f>'[1]9. SIs road user group'!AK25</f>
        <v>80</v>
      </c>
      <c r="AB23" s="122">
        <f>'[1]9. SIs road user group'!AL25</f>
        <v>66</v>
      </c>
      <c r="AC23" s="122">
        <f>'[1]9. SIs road user group'!AM25</f>
        <v>8</v>
      </c>
      <c r="AD23" s="122">
        <f>'[1]9. SIs road user group'!AN25</f>
        <v>48</v>
      </c>
      <c r="AE23" s="122">
        <f>'[1]9. SIs road user group'!AO25</f>
        <v>125</v>
      </c>
      <c r="AF23" s="122">
        <f>'[1]9. SIs road user group'!AP25</f>
        <v>72</v>
      </c>
      <c r="AG23" s="123">
        <f>'[1]9. SIs road user group'!AQ25</f>
        <v>0</v>
      </c>
    </row>
    <row r="24" spans="1:33" x14ac:dyDescent="0.35">
      <c r="A24" s="37" t="s">
        <v>3</v>
      </c>
      <c r="B24" s="122">
        <f>'[1]9. SIs road user group'!C26</f>
        <v>45</v>
      </c>
      <c r="C24" s="122">
        <f>'[1]9. SIs road user group'!D26</f>
        <v>20</v>
      </c>
      <c r="D24" s="122">
        <f>'[1]9. SIs road user group'!E26</f>
        <v>84</v>
      </c>
      <c r="E24" s="122">
        <f>'[1]9. SIs road user group'!F26</f>
        <v>4</v>
      </c>
      <c r="F24" s="122">
        <f>'[1]9. SIs road user group'!G26</f>
        <v>14</v>
      </c>
      <c r="G24" s="122">
        <f>'[1]9. SIs road user group'!H26</f>
        <v>62</v>
      </c>
      <c r="H24" s="122">
        <f>'[1]9. SIs road user group'!I26</f>
        <v>13</v>
      </c>
      <c r="I24" s="123">
        <f>'[1]9. SIs road user group'!J26</f>
        <v>0</v>
      </c>
      <c r="J24" s="122">
        <f>'[1]9. SIs road user group'!N26</f>
        <v>56</v>
      </c>
      <c r="K24" s="122">
        <f>'[1]9. SIs road user group'!O26</f>
        <v>35</v>
      </c>
      <c r="L24" s="122">
        <f>'[1]9. SIs road user group'!P26</f>
        <v>136</v>
      </c>
      <c r="M24" s="122">
        <f>'[1]9. SIs road user group'!Q26</f>
        <v>10</v>
      </c>
      <c r="N24" s="122">
        <f>'[1]9. SIs road user group'!R26</f>
        <v>10</v>
      </c>
      <c r="O24" s="122">
        <f>'[1]9. SIs road user group'!S26</f>
        <v>66</v>
      </c>
      <c r="P24" s="122">
        <f>'[1]9. SIs road user group'!T26</f>
        <v>26</v>
      </c>
      <c r="Q24" s="123">
        <f>'[1]9. SIs road user group'!U26</f>
        <v>0</v>
      </c>
      <c r="R24" s="122">
        <f>'[1]9. SIs road user group'!Y26</f>
        <v>62</v>
      </c>
      <c r="S24" s="122">
        <f>'[1]9. SIs road user group'!Z26</f>
        <v>28</v>
      </c>
      <c r="T24" s="122">
        <f>'[1]9. SIs road user group'!AA26</f>
        <v>147</v>
      </c>
      <c r="U24" s="122">
        <f>'[1]9. SIs road user group'!AB26</f>
        <v>12</v>
      </c>
      <c r="V24" s="122">
        <f>'[1]9. SIs road user group'!AC26</f>
        <v>15</v>
      </c>
      <c r="W24" s="122">
        <f>'[1]9. SIs road user group'!AD26</f>
        <v>84</v>
      </c>
      <c r="X24" s="122">
        <f>'[1]9. SIs road user group'!AE26</f>
        <v>31</v>
      </c>
      <c r="Y24" s="123">
        <f>'[1]9. SIs road user group'!AF26</f>
        <v>0</v>
      </c>
      <c r="Z24" s="122">
        <f>'[1]9. SIs road user group'!AJ26</f>
        <v>0</v>
      </c>
      <c r="AA24" s="122">
        <f>'[1]9. SIs road user group'!AK26</f>
        <v>0</v>
      </c>
      <c r="AB24" s="122">
        <f>'[1]9. SIs road user group'!AL26</f>
        <v>0</v>
      </c>
      <c r="AC24" s="122">
        <f>'[1]9. SIs road user group'!AM26</f>
        <v>0</v>
      </c>
      <c r="AD24" s="122">
        <f>'[1]9. SIs road user group'!AN26</f>
        <v>0</v>
      </c>
      <c r="AE24" s="122">
        <f>'[1]9. SIs road user group'!AO26</f>
        <v>0</v>
      </c>
      <c r="AF24" s="122">
        <f>'[1]9. SIs road user group'!AP26</f>
        <v>0</v>
      </c>
      <c r="AG24" s="123">
        <f>'[1]9. SIs road user group'!AQ26</f>
        <v>0</v>
      </c>
    </row>
    <row r="25" spans="1:33" x14ac:dyDescent="0.35">
      <c r="A25" s="37" t="s">
        <v>24</v>
      </c>
      <c r="B25" s="122">
        <f>'[1]9. SIs road user group'!C27</f>
        <v>1814</v>
      </c>
      <c r="C25" s="122">
        <f>'[1]9. SIs road user group'!D27</f>
        <v>741</v>
      </c>
      <c r="D25" s="122">
        <f>'[1]9. SIs road user group'!E27</f>
        <v>2383</v>
      </c>
      <c r="E25" s="122">
        <f>'[1]9. SIs road user group'!F27</f>
        <v>250</v>
      </c>
      <c r="F25" s="122">
        <f>'[1]9. SIs road user group'!G27</f>
        <v>3634</v>
      </c>
      <c r="G25" s="122">
        <f>'[1]9. SIs road user group'!H27</f>
        <v>668</v>
      </c>
      <c r="H25" s="122">
        <f>'[1]9. SIs road user group'!I27</f>
        <v>497</v>
      </c>
      <c r="I25" s="123">
        <f>'[1]9. SIs road user group'!J27</f>
        <v>238</v>
      </c>
      <c r="J25" s="122">
        <f>'[1]9. SIs road user group'!N27</f>
        <v>2395</v>
      </c>
      <c r="K25" s="122">
        <f>'[1]9. SIs road user group'!O27</f>
        <v>735</v>
      </c>
      <c r="L25" s="122">
        <f>'[1]9. SIs road user group'!P27</f>
        <v>2747</v>
      </c>
      <c r="M25" s="122">
        <f>'[1]9. SIs road user group'!Q27</f>
        <v>259</v>
      </c>
      <c r="N25" s="122">
        <f>'[1]9. SIs road user group'!R27</f>
        <v>4434</v>
      </c>
      <c r="O25" s="122">
        <f>'[1]9. SIs road user group'!S27</f>
        <v>672</v>
      </c>
      <c r="P25" s="122">
        <f>'[1]9. SIs road user group'!T27</f>
        <v>550</v>
      </c>
      <c r="Q25" s="123">
        <f>'[1]9. SIs road user group'!U27</f>
        <v>588</v>
      </c>
      <c r="R25" s="122">
        <f>'[1]9. SIs road user group'!Y27</f>
        <v>2704</v>
      </c>
      <c r="S25" s="122">
        <f>'[1]9. SIs road user group'!Z27</f>
        <v>932</v>
      </c>
      <c r="T25" s="122">
        <f>'[1]9. SIs road user group'!AA27</f>
        <v>3173</v>
      </c>
      <c r="U25" s="122">
        <f>'[1]9. SIs road user group'!AB27</f>
        <v>329</v>
      </c>
      <c r="V25" s="122">
        <f>'[1]9. SIs road user group'!AC27</f>
        <v>5163</v>
      </c>
      <c r="W25" s="122">
        <f>'[1]9. SIs road user group'!AD27</f>
        <v>758</v>
      </c>
      <c r="X25" s="122">
        <f>'[1]9. SIs road user group'!AE27</f>
        <v>626</v>
      </c>
      <c r="Y25" s="123">
        <f>'[1]9. SIs road user group'!AF27</f>
        <v>688</v>
      </c>
      <c r="Z25" s="122">
        <f>'[1]9. SIs road user group'!AJ27</f>
        <v>2710</v>
      </c>
      <c r="AA25" s="122">
        <f>'[1]9. SIs road user group'!AK27</f>
        <v>907</v>
      </c>
      <c r="AB25" s="122">
        <f>'[1]9. SIs road user group'!AL27</f>
        <v>2770</v>
      </c>
      <c r="AC25" s="122">
        <f>'[1]9. SIs road user group'!AM27</f>
        <v>222</v>
      </c>
      <c r="AD25" s="122">
        <f>'[1]9. SIs road user group'!AN27</f>
        <v>5412</v>
      </c>
      <c r="AE25" s="122">
        <f>'[1]9. SIs road user group'!AO27</f>
        <v>831</v>
      </c>
      <c r="AF25" s="122">
        <f>'[1]9. SIs road user group'!AP27</f>
        <v>639</v>
      </c>
      <c r="AG25" s="123">
        <f>'[1]9. SIs road user group'!AQ27</f>
        <v>886</v>
      </c>
    </row>
    <row r="26" spans="1:33" x14ac:dyDescent="0.35">
      <c r="A26" s="37" t="s">
        <v>25</v>
      </c>
      <c r="B26" s="122">
        <f>'[1]9. SIs road user group'!C28</f>
        <v>2128</v>
      </c>
      <c r="C26" s="122">
        <f>'[1]9. SIs road user group'!D28</f>
        <v>1595</v>
      </c>
      <c r="D26" s="122">
        <f>'[1]9. SIs road user group'!E28</f>
        <v>1154</v>
      </c>
      <c r="E26" s="122">
        <f>'[1]9. SIs road user group'!F28</f>
        <v>103</v>
      </c>
      <c r="F26" s="122">
        <f>'[1]9. SIs road user group'!G28</f>
        <v>1242</v>
      </c>
      <c r="G26" s="122">
        <f>'[1]9. SIs road user group'!H28</f>
        <v>1954</v>
      </c>
      <c r="H26" s="122">
        <f>'[1]9. SIs road user group'!I28</f>
        <v>620</v>
      </c>
      <c r="I26" s="123">
        <f>'[1]9. SIs road user group'!J28</f>
        <v>9</v>
      </c>
      <c r="J26" s="122">
        <f>'[1]9. SIs road user group'!N28</f>
        <v>2059</v>
      </c>
      <c r="K26" s="122">
        <f>'[1]9. SIs road user group'!O28</f>
        <v>1496</v>
      </c>
      <c r="L26" s="122">
        <f>'[1]9. SIs road user group'!P28</f>
        <v>1115</v>
      </c>
      <c r="M26" s="122">
        <f>'[1]9. SIs road user group'!Q28</f>
        <v>111</v>
      </c>
      <c r="N26" s="122">
        <f>'[1]9. SIs road user group'!R28</f>
        <v>1108</v>
      </c>
      <c r="O26" s="122">
        <f>'[1]9. SIs road user group'!S28</f>
        <v>1672</v>
      </c>
      <c r="P26" s="122">
        <f>'[1]9. SIs road user group'!T28</f>
        <v>712</v>
      </c>
      <c r="Q26" s="123">
        <f>'[1]9. SIs road user group'!U28</f>
        <v>3</v>
      </c>
      <c r="R26" s="122">
        <f>'[1]9. SIs road user group'!Y28</f>
        <v>1635</v>
      </c>
      <c r="S26" s="122">
        <f>'[1]9. SIs road user group'!Z28</f>
        <v>1315</v>
      </c>
      <c r="T26" s="122">
        <f>'[1]9. SIs road user group'!AA28</f>
        <v>984</v>
      </c>
      <c r="U26" s="122">
        <f>'[1]9. SIs road user group'!AB28</f>
        <v>74</v>
      </c>
      <c r="V26" s="122">
        <f>'[1]9. SIs road user group'!AC28</f>
        <v>1132</v>
      </c>
      <c r="W26" s="122">
        <f>'[1]9. SIs road user group'!AD28</f>
        <v>1674</v>
      </c>
      <c r="X26" s="122">
        <f>'[1]9. SIs road user group'!AE28</f>
        <v>722</v>
      </c>
      <c r="Y26" s="123">
        <f>'[1]9. SIs road user group'!AF28</f>
        <v>5</v>
      </c>
      <c r="Z26" s="122">
        <f>'[1]9. SIs road user group'!AJ28</f>
        <v>1645</v>
      </c>
      <c r="AA26" s="122">
        <f>'[1]9. SIs road user group'!AK28</f>
        <v>1376</v>
      </c>
      <c r="AB26" s="122">
        <f>'[1]9. SIs road user group'!AL28</f>
        <v>1030</v>
      </c>
      <c r="AC26" s="122">
        <f>'[1]9. SIs road user group'!AM28</f>
        <v>78</v>
      </c>
      <c r="AD26" s="122">
        <f>'[1]9. SIs road user group'!AN28</f>
        <v>1063</v>
      </c>
      <c r="AE26" s="122">
        <f>'[1]9. SIs road user group'!AO28</f>
        <v>1786</v>
      </c>
      <c r="AF26" s="122">
        <f>'[1]9. SIs road user group'!AP28</f>
        <v>611</v>
      </c>
      <c r="AG26" s="123">
        <f>'[1]9. SIs road user group'!AQ28</f>
        <v>5</v>
      </c>
    </row>
    <row r="27" spans="1:33" x14ac:dyDescent="0.35">
      <c r="A27" s="37" t="s">
        <v>26</v>
      </c>
      <c r="B27" s="122">
        <f>'[1]9. SIs road user group'!C29</f>
        <v>430</v>
      </c>
      <c r="C27" s="122">
        <f>'[1]9. SIs road user group'!D29</f>
        <v>235</v>
      </c>
      <c r="D27" s="122">
        <f>'[1]9. SIs road user group'!E29</f>
        <v>539</v>
      </c>
      <c r="E27" s="122">
        <f>'[1]9. SIs road user group'!F29</f>
        <v>21</v>
      </c>
      <c r="F27" s="122">
        <f>'[1]9. SIs road user group'!G29</f>
        <v>120</v>
      </c>
      <c r="G27" s="122">
        <f>'[1]9. SIs road user group'!H29</f>
        <v>291</v>
      </c>
      <c r="H27" s="122">
        <f>'[1]9. SIs road user group'!I29</f>
        <v>237</v>
      </c>
      <c r="I27" s="123">
        <f>'[1]9. SIs road user group'!J29</f>
        <v>4</v>
      </c>
      <c r="J27" s="122">
        <f>'[1]9. SIs road user group'!N29</f>
        <v>476</v>
      </c>
      <c r="K27" s="122">
        <f>'[1]9. SIs road user group'!O29</f>
        <v>259</v>
      </c>
      <c r="L27" s="122">
        <f>'[1]9. SIs road user group'!P29</f>
        <v>666</v>
      </c>
      <c r="M27" s="122">
        <f>'[1]9. SIs road user group'!Q29</f>
        <v>52</v>
      </c>
      <c r="N27" s="122">
        <f>'[1]9. SIs road user group'!R29</f>
        <v>147</v>
      </c>
      <c r="O27" s="122">
        <f>'[1]9. SIs road user group'!S29</f>
        <v>306</v>
      </c>
      <c r="P27" s="122">
        <f>'[1]9. SIs road user group'!T29</f>
        <v>255</v>
      </c>
      <c r="Q27" s="123">
        <f>'[1]9. SIs road user group'!U29</f>
        <v>0</v>
      </c>
      <c r="R27" s="122">
        <f>'[1]9. SIs road user group'!Y29</f>
        <v>521</v>
      </c>
      <c r="S27" s="122">
        <f>'[1]9. SIs road user group'!Z29</f>
        <v>299</v>
      </c>
      <c r="T27" s="122">
        <f>'[1]9. SIs road user group'!AA29</f>
        <v>666</v>
      </c>
      <c r="U27" s="122">
        <f>'[1]9. SIs road user group'!AB29</f>
        <v>45</v>
      </c>
      <c r="V27" s="122">
        <f>'[1]9. SIs road user group'!AC29</f>
        <v>149</v>
      </c>
      <c r="W27" s="122">
        <f>'[1]9. SIs road user group'!AD29</f>
        <v>350</v>
      </c>
      <c r="X27" s="122">
        <f>'[1]9. SIs road user group'!AE29</f>
        <v>270</v>
      </c>
      <c r="Y27" s="123">
        <f>'[1]9. SIs road user group'!AF29</f>
        <v>2</v>
      </c>
      <c r="Z27" s="122">
        <f>'[1]9. SIs road user group'!AJ29</f>
        <v>545</v>
      </c>
      <c r="AA27" s="122">
        <f>'[1]9. SIs road user group'!AK29</f>
        <v>260</v>
      </c>
      <c r="AB27" s="122">
        <f>'[1]9. SIs road user group'!AL29</f>
        <v>869</v>
      </c>
      <c r="AC27" s="122">
        <f>'[1]9. SIs road user group'!AM29</f>
        <v>56</v>
      </c>
      <c r="AD27" s="122">
        <f>'[1]9. SIs road user group'!AN29</f>
        <v>180</v>
      </c>
      <c r="AE27" s="122">
        <f>'[1]9. SIs road user group'!AO29</f>
        <v>350</v>
      </c>
      <c r="AF27" s="122">
        <f>'[1]9. SIs road user group'!AP29</f>
        <v>237</v>
      </c>
      <c r="AG27" s="123">
        <f>'[1]9. SIs road user group'!AQ29</f>
        <v>3</v>
      </c>
    </row>
    <row r="28" spans="1:33" x14ac:dyDescent="0.35">
      <c r="A28" s="37" t="s">
        <v>4</v>
      </c>
      <c r="B28" s="122">
        <f>'[1]9. SIs road user group'!C30</f>
        <v>1055</v>
      </c>
      <c r="C28" s="122">
        <f>'[1]9. SIs road user group'!D30</f>
        <v>1094</v>
      </c>
      <c r="D28" s="122">
        <f>'[1]9. SIs road user group'!E30</f>
        <v>401</v>
      </c>
      <c r="E28" s="122">
        <f>'[1]9. SIs road user group'!F30</f>
        <v>38</v>
      </c>
      <c r="F28" s="122">
        <f>'[1]9. SIs road user group'!G30</f>
        <v>785</v>
      </c>
      <c r="G28" s="122">
        <f>'[1]9. SIs road user group'!H30</f>
        <v>1471</v>
      </c>
      <c r="H28" s="122">
        <f>'[1]9. SIs road user group'!I30</f>
        <v>553</v>
      </c>
      <c r="I28" s="123">
        <f>'[1]9. SIs road user group'!J30</f>
        <v>94</v>
      </c>
      <c r="J28" s="122">
        <f>'[1]9. SIs road user group'!N30</f>
        <v>713</v>
      </c>
      <c r="K28" s="122">
        <f>'[1]9. SIs road user group'!O30</f>
        <v>823</v>
      </c>
      <c r="L28" s="122">
        <f>'[1]9. SIs road user group'!P30</f>
        <v>280</v>
      </c>
      <c r="M28" s="122">
        <f>'[1]9. SIs road user group'!Q30</f>
        <v>25</v>
      </c>
      <c r="N28" s="122">
        <f>'[1]9. SIs road user group'!R30</f>
        <v>417</v>
      </c>
      <c r="O28" s="122">
        <f>'[1]9. SIs road user group'!S30</f>
        <v>1104</v>
      </c>
      <c r="P28" s="122">
        <f>'[1]9. SIs road user group'!T30</f>
        <v>341</v>
      </c>
      <c r="Q28" s="123">
        <f>'[1]9. SIs road user group'!U30</f>
        <v>93</v>
      </c>
      <c r="R28" s="122">
        <f>'[1]9. SIs road user group'!Y30</f>
        <v>653</v>
      </c>
      <c r="S28" s="122">
        <f>'[1]9. SIs road user group'!Z30</f>
        <v>708</v>
      </c>
      <c r="T28" s="122">
        <f>'[1]9. SIs road user group'!AA30</f>
        <v>294</v>
      </c>
      <c r="U28" s="122">
        <f>'[1]9. SIs road user group'!AB30</f>
        <v>26</v>
      </c>
      <c r="V28" s="122">
        <f>'[1]9. SIs road user group'!AC30</f>
        <v>423</v>
      </c>
      <c r="W28" s="122">
        <f>'[1]9. SIs road user group'!AD30</f>
        <v>1095</v>
      </c>
      <c r="X28" s="122">
        <f>'[1]9. SIs road user group'!AE30</f>
        <v>327</v>
      </c>
      <c r="Y28" s="123">
        <f>'[1]9. SIs road user group'!AF30</f>
        <v>164</v>
      </c>
      <c r="Z28" s="122">
        <f>'[1]9. SIs road user group'!AJ30</f>
        <v>592</v>
      </c>
      <c r="AA28" s="122">
        <f>'[1]9. SIs road user group'!AK30</f>
        <v>683</v>
      </c>
      <c r="AB28" s="122">
        <f>'[1]9. SIs road user group'!AL30</f>
        <v>0</v>
      </c>
      <c r="AC28" s="122">
        <f>'[1]9. SIs road user group'!AM30</f>
        <v>0</v>
      </c>
      <c r="AD28" s="122">
        <f>'[1]9. SIs road user group'!AN30</f>
        <v>435</v>
      </c>
      <c r="AE28" s="122">
        <f>'[1]9. SIs road user group'!AO30</f>
        <v>1022</v>
      </c>
      <c r="AF28" s="122">
        <f>'[1]9. SIs road user group'!AP30</f>
        <v>301</v>
      </c>
      <c r="AG28" s="123">
        <f>'[1]9. SIs road user group'!AQ30</f>
        <v>138</v>
      </c>
    </row>
    <row r="29" spans="1:33" x14ac:dyDescent="0.35">
      <c r="A29" s="37" t="s">
        <v>5</v>
      </c>
      <c r="B29" s="122">
        <f>'[1]9. SIs road user group'!C31</f>
        <v>515</v>
      </c>
      <c r="C29" s="122">
        <f>'[1]9. SIs road user group'!D31</f>
        <v>181</v>
      </c>
      <c r="D29" s="122">
        <f>'[1]9. SIs road user group'!E31</f>
        <v>348</v>
      </c>
      <c r="E29" s="122">
        <f>'[1]9. SIs road user group'!F31</f>
        <v>24</v>
      </c>
      <c r="F29" s="122">
        <f>'[1]9. SIs road user group'!G31</f>
        <v>1735</v>
      </c>
      <c r="G29" s="122">
        <f>'[1]9. SIs road user group'!H31</f>
        <v>132</v>
      </c>
      <c r="H29" s="122">
        <f>'[1]9. SIs road user group'!I31</f>
        <v>162</v>
      </c>
      <c r="I29" s="123">
        <f>'[1]9. SIs road user group'!J31</f>
        <v>1</v>
      </c>
      <c r="J29" s="122">
        <f>'[1]9. SIs road user group'!N31</f>
        <v>668</v>
      </c>
      <c r="K29" s="122">
        <f>'[1]9. SIs road user group'!O31</f>
        <v>246</v>
      </c>
      <c r="L29" s="122">
        <f>'[1]9. SIs road user group'!P31</f>
        <v>392</v>
      </c>
      <c r="M29" s="122">
        <f>'[1]9. SIs road user group'!Q31</f>
        <v>32</v>
      </c>
      <c r="N29" s="122">
        <f>'[1]9. SIs road user group'!R31</f>
        <v>2105</v>
      </c>
      <c r="O29" s="122">
        <f>'[1]9. SIs road user group'!S31</f>
        <v>178</v>
      </c>
      <c r="P29" s="122">
        <f>'[1]9. SIs road user group'!T31</f>
        <v>161</v>
      </c>
      <c r="Q29" s="123">
        <f>'[1]9. SIs road user group'!U31</f>
        <v>2</v>
      </c>
      <c r="R29" s="122">
        <f>'[1]9. SIs road user group'!Y31</f>
        <v>738</v>
      </c>
      <c r="S29" s="122">
        <f>'[1]9. SIs road user group'!Z31</f>
        <v>266</v>
      </c>
      <c r="T29" s="122">
        <f>'[1]9. SIs road user group'!AA31</f>
        <v>487</v>
      </c>
      <c r="U29" s="122">
        <f>'[1]9. SIs road user group'!AB31</f>
        <v>26</v>
      </c>
      <c r="V29" s="122">
        <f>'[1]9. SIs road user group'!AC31</f>
        <v>2749</v>
      </c>
      <c r="W29" s="122">
        <f>'[1]9. SIs road user group'!AD31</f>
        <v>266</v>
      </c>
      <c r="X29" s="122">
        <f>'[1]9. SIs road user group'!AE31</f>
        <v>186</v>
      </c>
      <c r="Y29" s="123">
        <f>'[1]9. SIs road user group'!AF31</f>
        <v>0</v>
      </c>
      <c r="Z29" s="122">
        <f>'[1]9. SIs road user group'!AJ31</f>
        <v>756</v>
      </c>
      <c r="AA29" s="122">
        <f>'[1]9. SIs road user group'!AK31</f>
        <v>280</v>
      </c>
      <c r="AB29" s="122">
        <f>'[1]9. SIs road user group'!AL31</f>
        <v>459</v>
      </c>
      <c r="AC29" s="122">
        <f>'[1]9. SIs road user group'!AM31</f>
        <v>35</v>
      </c>
      <c r="AD29" s="122">
        <f>'[1]9. SIs road user group'!AN31</f>
        <v>2575</v>
      </c>
      <c r="AE29" s="122">
        <f>'[1]9. SIs road user group'!AO31</f>
        <v>261</v>
      </c>
      <c r="AF29" s="122">
        <f>'[1]9. SIs road user group'!AP31</f>
        <v>209</v>
      </c>
      <c r="AG29" s="123">
        <f>'[1]9. SIs road user group'!AQ31</f>
        <v>0</v>
      </c>
    </row>
    <row r="30" spans="1:33" x14ac:dyDescent="0.35">
      <c r="A30" s="37" t="s">
        <v>27</v>
      </c>
      <c r="B30" s="122">
        <f>'[1]9. SIs road user group'!C32</f>
        <v>110</v>
      </c>
      <c r="C30" s="122">
        <f>'[1]9. SIs road user group'!D32</f>
        <v>0</v>
      </c>
      <c r="D30" s="122">
        <f>'[1]9. SIs road user group'!E32</f>
        <v>174</v>
      </c>
      <c r="E30" s="122">
        <f>'[1]9. SIs road user group'!F32</f>
        <v>0</v>
      </c>
      <c r="F30" s="122">
        <f>'[1]9. SIs road user group'!G32</f>
        <v>207</v>
      </c>
      <c r="G30" s="122">
        <f>'[1]9. SIs road user group'!H32</f>
        <v>82</v>
      </c>
      <c r="H30" s="122">
        <f>'[1]9. SIs road user group'!I32</f>
        <v>30</v>
      </c>
      <c r="I30" s="123">
        <f>'[1]9. SIs road user group'!J32</f>
        <v>75</v>
      </c>
      <c r="J30" s="122">
        <f>'[1]9. SIs road user group'!N32</f>
        <v>140</v>
      </c>
      <c r="K30" s="122" t="str">
        <f>'[1]9. SIs road user group'!O32</f>
        <v>-</v>
      </c>
      <c r="L30" s="122">
        <f>'[1]9. SIs road user group'!P32</f>
        <v>190</v>
      </c>
      <c r="M30" s="122">
        <f>'[1]9. SIs road user group'!Q32</f>
        <v>0</v>
      </c>
      <c r="N30" s="122">
        <f>'[1]9. SIs road user group'!R32</f>
        <v>238</v>
      </c>
      <c r="O30" s="122">
        <f>'[1]9. SIs road user group'!S32</f>
        <v>94</v>
      </c>
      <c r="P30" s="122">
        <f>'[1]9. SIs road user group'!T32</f>
        <v>30</v>
      </c>
      <c r="Q30" s="123">
        <f>'[1]9. SIs road user group'!U32</f>
        <v>92</v>
      </c>
      <c r="R30" s="122">
        <f>'[1]9. SIs road user group'!Y32</f>
        <v>134</v>
      </c>
      <c r="S30" s="122">
        <f>'[1]9. SIs road user group'!Z32</f>
        <v>0</v>
      </c>
      <c r="T30" s="122">
        <f>'[1]9. SIs road user group'!AA32</f>
        <v>201</v>
      </c>
      <c r="U30" s="122">
        <f>'[1]9. SIs road user group'!AB32</f>
        <v>0</v>
      </c>
      <c r="V30" s="122">
        <f>'[1]9. SIs road user group'!AC32</f>
        <v>254</v>
      </c>
      <c r="W30" s="122">
        <f>'[1]9. SIs road user group'!AD32</f>
        <v>92</v>
      </c>
      <c r="X30" s="122">
        <f>'[1]9. SIs road user group'!AE32</f>
        <v>66</v>
      </c>
      <c r="Y30" s="123">
        <f>'[1]9. SIs road user group'!AF32</f>
        <v>115</v>
      </c>
      <c r="Z30" s="122">
        <f>'[1]9. SIs road user group'!AJ32</f>
        <v>143</v>
      </c>
      <c r="AA30" s="122">
        <f>'[1]9. SIs road user group'!AK32</f>
        <v>0</v>
      </c>
      <c r="AB30" s="122">
        <f>'[1]9. SIs road user group'!AL32</f>
        <v>198</v>
      </c>
      <c r="AC30" s="122">
        <f>'[1]9. SIs road user group'!AM32</f>
        <v>0</v>
      </c>
      <c r="AD30" s="122">
        <f>'[1]9. SIs road user group'!AN32</f>
        <v>247</v>
      </c>
      <c r="AE30" s="122">
        <f>'[1]9. SIs road user group'!AO32</f>
        <v>85</v>
      </c>
      <c r="AF30" s="122">
        <f>'[1]9. SIs road user group'!AP32</f>
        <v>71</v>
      </c>
      <c r="AG30" s="123">
        <f>'[1]9. SIs road user group'!AQ32</f>
        <v>85</v>
      </c>
    </row>
    <row r="31" spans="1:33" x14ac:dyDescent="0.35">
      <c r="A31" s="37" t="s">
        <v>28</v>
      </c>
      <c r="B31" s="122">
        <f>'[1]9. SIs road user group'!C33</f>
        <v>233</v>
      </c>
      <c r="C31" s="122">
        <f>'[1]9. SIs road user group'!D33</f>
        <v>171</v>
      </c>
      <c r="D31" s="122">
        <f>'[1]9. SIs road user group'!E33</f>
        <v>121</v>
      </c>
      <c r="E31" s="122">
        <f>'[1]9. SIs road user group'!F33</f>
        <v>16</v>
      </c>
      <c r="F31" s="122">
        <f>'[1]9. SIs road user group'!G33</f>
        <v>93</v>
      </c>
      <c r="G31" s="122">
        <f>'[1]9. SIs road user group'!H33</f>
        <v>195</v>
      </c>
      <c r="H31" s="122">
        <f>'[1]9. SIs road user group'!I33</f>
        <v>50</v>
      </c>
      <c r="I31" s="123">
        <f>'[1]9. SIs road user group'!J33</f>
        <v>0</v>
      </c>
      <c r="J31" s="122">
        <f>'[1]9. SIs road user group'!N33</f>
        <v>222</v>
      </c>
      <c r="K31" s="122">
        <f>'[1]9. SIs road user group'!O33</f>
        <v>167</v>
      </c>
      <c r="L31" s="122">
        <f>'[1]9. SIs road user group'!P33</f>
        <v>106</v>
      </c>
      <c r="M31" s="122">
        <f>'[1]9. SIs road user group'!Q33</f>
        <v>15</v>
      </c>
      <c r="N31" s="122">
        <f>'[1]9. SIs road user group'!R33</f>
        <v>84</v>
      </c>
      <c r="O31" s="122">
        <f>'[1]9. SIs road user group'!S33</f>
        <v>195</v>
      </c>
      <c r="P31" s="122">
        <f>'[1]9. SIs road user group'!T33</f>
        <v>50</v>
      </c>
      <c r="Q31" s="123">
        <f>'[1]9. SIs road user group'!U33</f>
        <v>0</v>
      </c>
      <c r="R31" s="122">
        <f>'[1]9. SIs road user group'!Y33</f>
        <v>208</v>
      </c>
      <c r="S31" s="122">
        <f>'[1]9. SIs road user group'!Z33</f>
        <v>160</v>
      </c>
      <c r="T31" s="122">
        <f>'[1]9. SIs road user group'!AA33</f>
        <v>111</v>
      </c>
      <c r="U31" s="122">
        <f>'[1]9. SIs road user group'!AB33</f>
        <v>14</v>
      </c>
      <c r="V31" s="122">
        <f>'[1]9. SIs road user group'!AC33</f>
        <v>99</v>
      </c>
      <c r="W31" s="122">
        <f>'[1]9. SIs road user group'!AD33</f>
        <v>214</v>
      </c>
      <c r="X31" s="122">
        <f>'[1]9. SIs road user group'!AE33</f>
        <v>51</v>
      </c>
      <c r="Y31" s="123">
        <f>'[1]9. SIs road user group'!AF33</f>
        <v>0</v>
      </c>
      <c r="Z31" s="122">
        <f>'[1]9. SIs road user group'!AJ33</f>
        <v>200</v>
      </c>
      <c r="AA31" s="122">
        <f>'[1]9. SIs road user group'!AK33</f>
        <v>166</v>
      </c>
      <c r="AB31" s="122">
        <f>'[1]9. SIs road user group'!AL33</f>
        <v>100</v>
      </c>
      <c r="AC31" s="122">
        <f>'[1]9. SIs road user group'!AM33</f>
        <v>9</v>
      </c>
      <c r="AD31" s="122">
        <f>'[1]9. SIs road user group'!AN33</f>
        <v>88</v>
      </c>
      <c r="AE31" s="122">
        <f>'[1]9. SIs road user group'!AO33</f>
        <v>222</v>
      </c>
      <c r="AF31" s="122">
        <f>'[1]9. SIs road user group'!AP33</f>
        <v>67</v>
      </c>
      <c r="AG31" s="123">
        <f>'[1]9. SIs road user group'!AQ33</f>
        <v>0</v>
      </c>
    </row>
    <row r="32" spans="1:33" x14ac:dyDescent="0.35">
      <c r="A32" s="37" t="s">
        <v>29</v>
      </c>
      <c r="B32" s="122">
        <f>'[1]9. SIs road user group'!C34</f>
        <v>5689.61013</v>
      </c>
      <c r="C32" s="122">
        <f>'[1]9. SIs road user group'!D34</f>
        <v>2559.2753299999999</v>
      </c>
      <c r="D32" s="122">
        <f>'[1]9. SIs road user group'!E34</f>
        <v>4310.7397000000001</v>
      </c>
      <c r="E32" s="122">
        <f>'[1]9. SIs road user group'!F34</f>
        <v>146.41225</v>
      </c>
      <c r="F32" s="122">
        <f>'[1]9. SIs road user group'!G34</f>
        <v>4267.8391899999997</v>
      </c>
      <c r="G32" s="122">
        <f>'[1]9. SIs road user group'!H34</f>
        <v>4317.9789099999998</v>
      </c>
      <c r="H32" s="122">
        <f>'[1]9. SIs road user group'!I34</f>
        <v>1094.2147600000001</v>
      </c>
      <c r="I32" s="123">
        <f>'[1]9. SIs road user group'!J34</f>
        <v>0</v>
      </c>
      <c r="J32" s="122">
        <f>'[1]9. SIs road user group'!N34</f>
        <v>6461.8569699999998</v>
      </c>
      <c r="K32" s="122">
        <f>'[1]9. SIs road user group'!O34</f>
        <v>3099.9866699999998</v>
      </c>
      <c r="L32" s="122">
        <f>'[1]9. SIs road user group'!P34</f>
        <v>5029.3871300000001</v>
      </c>
      <c r="M32" s="122">
        <f>'[1]9. SIs road user group'!Q34</f>
        <v>170.27071000000001</v>
      </c>
      <c r="N32" s="122">
        <f>'[1]9. SIs road user group'!R34</f>
        <v>4285.1159699999998</v>
      </c>
      <c r="O32" s="122">
        <f>'[1]9. SIs road user group'!S34</f>
        <v>4967.4545500000004</v>
      </c>
      <c r="P32" s="122">
        <f>'[1]9. SIs road user group'!T34</f>
        <v>1522.80943</v>
      </c>
      <c r="Q32" s="123">
        <f>'[1]9. SIs road user group'!U34</f>
        <v>0</v>
      </c>
      <c r="R32" s="122">
        <f>'[1]9. SIs road user group'!Y34</f>
        <v>7121.2814099999996</v>
      </c>
      <c r="S32" s="122">
        <f>'[1]9. SIs road user group'!Z34</f>
        <v>3582.7914599999999</v>
      </c>
      <c r="T32" s="122">
        <f>'[1]9. SIs road user group'!AA34</f>
        <v>5365.6711800000003</v>
      </c>
      <c r="U32" s="122">
        <f>'[1]9. SIs road user group'!AB34</f>
        <v>241.23967999999999</v>
      </c>
      <c r="V32" s="122">
        <f>'[1]9. SIs road user group'!AC34</f>
        <v>4044.77655</v>
      </c>
      <c r="W32" s="122">
        <f>'[1]9. SIs road user group'!AD34</f>
        <v>5889.1859400000003</v>
      </c>
      <c r="X32" s="122">
        <f>'[1]9. SIs road user group'!AE34</f>
        <v>1744.2691500000001</v>
      </c>
      <c r="Y32" s="123">
        <f>'[1]9. SIs road user group'!AF34</f>
        <v>0</v>
      </c>
      <c r="Z32" s="122">
        <f>'[1]9. SIs road user group'!AJ34</f>
        <v>7330.5994700000001</v>
      </c>
      <c r="AA32" s="122">
        <f>'[1]9. SIs road user group'!AK34</f>
        <v>3608.6477199999999</v>
      </c>
      <c r="AB32" s="122">
        <f>'[1]9. SIs road user group'!AL34</f>
        <v>5238.7086600000002</v>
      </c>
      <c r="AC32" s="122">
        <f>'[1]9. SIs road user group'!AM34</f>
        <v>242.17092</v>
      </c>
      <c r="AD32" s="122">
        <f>'[1]9. SIs road user group'!AN34</f>
        <v>3941.7806799999998</v>
      </c>
      <c r="AE32" s="122">
        <f>'[1]9. SIs road user group'!AO34</f>
        <v>6067.3270700000003</v>
      </c>
      <c r="AF32" s="122">
        <f>'[1]9. SIs road user group'!AP34</f>
        <v>1657.6900499999999</v>
      </c>
      <c r="AG32" s="123">
        <f>'[1]9. SIs road user group'!AQ34</f>
        <v>0</v>
      </c>
    </row>
    <row r="33" spans="1:33" x14ac:dyDescent="0.35">
      <c r="A33" s="37" t="s">
        <v>6</v>
      </c>
      <c r="B33" s="122">
        <f>'[1]9. SIs road user group'!C35</f>
        <v>459</v>
      </c>
      <c r="C33" s="122">
        <f>'[1]9. SIs road user group'!D35</f>
        <v>152</v>
      </c>
      <c r="D33" s="122">
        <f>'[1]9. SIs road user group'!E35</f>
        <v>1051</v>
      </c>
      <c r="E33" s="122">
        <f>'[1]9. SIs road user group'!F35</f>
        <v>39</v>
      </c>
      <c r="F33" s="122">
        <f>'[1]9. SIs road user group'!G35</f>
        <v>1455</v>
      </c>
      <c r="G33" s="122">
        <f>'[1]9. SIs road user group'!H35</f>
        <v>408</v>
      </c>
      <c r="H33" s="122">
        <f>'[1]9. SIs road user group'!I35</f>
        <v>229</v>
      </c>
      <c r="I33" s="123">
        <f>'[1]9. SIs road user group'!J35</f>
        <v>0</v>
      </c>
      <c r="J33" s="122">
        <f>'[1]9. SIs road user group'!N35</f>
        <v>541</v>
      </c>
      <c r="K33" s="122">
        <f>'[1]9. SIs road user group'!O35</f>
        <v>197</v>
      </c>
      <c r="L33" s="122">
        <f>'[1]9. SIs road user group'!P35</f>
        <v>1122</v>
      </c>
      <c r="M33" s="122">
        <f>'[1]9. SIs road user group'!Q35</f>
        <v>37</v>
      </c>
      <c r="N33" s="122">
        <f>'[1]9. SIs road user group'!R35</f>
        <v>1350</v>
      </c>
      <c r="O33" s="122">
        <f>'[1]9. SIs road user group'!S35</f>
        <v>424</v>
      </c>
      <c r="P33" s="122">
        <f>'[1]9. SIs road user group'!T35</f>
        <v>262</v>
      </c>
      <c r="Q33" s="123">
        <f>'[1]9. SIs road user group'!U35</f>
        <v>0</v>
      </c>
      <c r="R33" s="122">
        <f>'[1]9. SIs road user group'!Y35</f>
        <v>565</v>
      </c>
      <c r="S33" s="122">
        <f>'[1]9. SIs road user group'!Z35</f>
        <v>203</v>
      </c>
      <c r="T33" s="122">
        <f>'[1]9. SIs road user group'!AA35</f>
        <v>1121</v>
      </c>
      <c r="U33" s="122">
        <f>'[1]9. SIs road user group'!AB35</f>
        <v>55</v>
      </c>
      <c r="V33" s="122">
        <f>'[1]9. SIs road user group'!AC35</f>
        <v>1329</v>
      </c>
      <c r="W33" s="122">
        <f>'[1]9. SIs road user group'!AD35</f>
        <v>445</v>
      </c>
      <c r="X33" s="122">
        <f>'[1]9. SIs road user group'!AE35</f>
        <v>284</v>
      </c>
      <c r="Y33" s="123">
        <f>'[1]9. SIs road user group'!AF35</f>
        <v>0</v>
      </c>
      <c r="Z33" s="122">
        <f>'[1]9. SIs road user group'!AJ35</f>
        <v>538</v>
      </c>
      <c r="AA33" s="122">
        <f>'[1]9. SIs road user group'!AK35</f>
        <v>181</v>
      </c>
      <c r="AB33" s="122">
        <f>'[1]9. SIs road user group'!AL35</f>
        <v>1256</v>
      </c>
      <c r="AC33" s="122">
        <f>'[1]9. SIs road user group'!AM35</f>
        <v>44</v>
      </c>
      <c r="AD33" s="122">
        <f>'[1]9. SIs road user group'!AN35</f>
        <v>1328</v>
      </c>
      <c r="AE33" s="122">
        <f>'[1]9. SIs road user group'!AO35</f>
        <v>476</v>
      </c>
      <c r="AF33" s="122">
        <f>'[1]9. SIs road user group'!AP35</f>
        <v>273</v>
      </c>
      <c r="AG33" s="123">
        <f>'[1]9. SIs road user group'!AQ35</f>
        <v>0</v>
      </c>
    </row>
    <row r="34" spans="1:33" x14ac:dyDescent="0.35">
      <c r="A34" s="37" t="s">
        <v>31</v>
      </c>
      <c r="B34" s="122">
        <f>'[1]9. SIs road user group'!C36</f>
        <v>374</v>
      </c>
      <c r="C34" s="122">
        <f>'[1]9. SIs road user group'!D36</f>
        <v>199</v>
      </c>
      <c r="D34" s="122">
        <f>'[1]9. SIs road user group'!E36</f>
        <v>511</v>
      </c>
      <c r="E34" s="122">
        <f>'[1]9. SIs road user group'!F36</f>
        <v>23</v>
      </c>
      <c r="F34" s="122">
        <f>'[1]9. SIs road user group'!G36</f>
        <v>87</v>
      </c>
      <c r="G34" s="122">
        <f>'[1]9. SIs road user group'!H36</f>
        <v>472</v>
      </c>
      <c r="H34" s="122">
        <f>'[1]9. SIs road user group'!I36</f>
        <v>385</v>
      </c>
      <c r="I34" s="123">
        <f>'[1]9. SIs road user group'!J36</f>
        <v>10</v>
      </c>
      <c r="J34" s="122">
        <f>'[1]9. SIs road user group'!N36</f>
        <v>405</v>
      </c>
      <c r="K34" s="122">
        <f>'[1]9. SIs road user group'!O36</f>
        <v>278</v>
      </c>
      <c r="L34" s="122">
        <f>'[1]9. SIs road user group'!P36</f>
        <v>526</v>
      </c>
      <c r="M34" s="122">
        <f>'[1]9. SIs road user group'!Q36</f>
        <v>30</v>
      </c>
      <c r="N34" s="122">
        <f>'[1]9. SIs road user group'!R36</f>
        <v>69</v>
      </c>
      <c r="O34" s="122">
        <f>'[1]9. SIs road user group'!S36</f>
        <v>629</v>
      </c>
      <c r="P34" s="122">
        <f>'[1]9. SIs road user group'!T36</f>
        <v>475</v>
      </c>
      <c r="Q34" s="123">
        <f>'[1]9. SIs road user group'!U36</f>
        <v>34</v>
      </c>
      <c r="R34" s="122">
        <f>'[1]9. SIs road user group'!Y36</f>
        <v>454</v>
      </c>
      <c r="S34" s="122">
        <f>'[1]9. SIs road user group'!Z36</f>
        <v>302</v>
      </c>
      <c r="T34" s="122">
        <f>'[1]9. SIs road user group'!AA36</f>
        <v>605</v>
      </c>
      <c r="U34" s="122">
        <f>'[1]9. SIs road user group'!AB36</f>
        <v>36</v>
      </c>
      <c r="V34" s="122">
        <f>'[1]9. SIs road user group'!AC36</f>
        <v>67</v>
      </c>
      <c r="W34" s="122">
        <f>'[1]9. SIs road user group'!AD36</f>
        <v>630</v>
      </c>
      <c r="X34" s="122">
        <f>'[1]9. SIs road user group'!AE36</f>
        <v>482</v>
      </c>
      <c r="Y34" s="123">
        <f>'[1]9. SIs road user group'!AF36</f>
        <v>21</v>
      </c>
      <c r="Z34" s="122">
        <f>'[1]9. SIs road user group'!AJ36</f>
        <v>500</v>
      </c>
      <c r="AA34" s="122">
        <f>'[1]9. SIs road user group'!AK36</f>
        <v>297</v>
      </c>
      <c r="AB34" s="122">
        <f>'[1]9. SIs road user group'!AL36</f>
        <v>573</v>
      </c>
      <c r="AC34" s="122">
        <f>'[1]9. SIs road user group'!AM36</f>
        <v>34</v>
      </c>
      <c r="AD34" s="122">
        <f>'[1]9. SIs road user group'!AN36</f>
        <v>57</v>
      </c>
      <c r="AE34" s="122">
        <f>'[1]9. SIs road user group'!AO36</f>
        <v>629</v>
      </c>
      <c r="AF34" s="122">
        <f>'[1]9. SIs road user group'!AP36</f>
        <v>522</v>
      </c>
      <c r="AG34" s="123">
        <f>'[1]9. SIs road user group'!AQ36</f>
        <v>32</v>
      </c>
    </row>
    <row r="35" spans="1:33" x14ac:dyDescent="0.35">
      <c r="A35" s="37" t="s">
        <v>0</v>
      </c>
      <c r="B35" s="122">
        <f>'[1]9. SIs road user group'!C37</f>
        <v>175</v>
      </c>
      <c r="C35" s="122">
        <f>'[1]9. SIs road user group'!D37</f>
        <v>71</v>
      </c>
      <c r="D35" s="122">
        <f>'[1]9. SIs road user group'!E37</f>
        <v>156</v>
      </c>
      <c r="E35" s="122">
        <f>'[1]9. SIs road user group'!F37</f>
        <v>8</v>
      </c>
      <c r="F35" s="122">
        <f>'[1]9. SIs road user group'!G37</f>
        <v>84</v>
      </c>
      <c r="G35" s="122">
        <f>'[1]9. SIs road user group'!H37</f>
        <v>73</v>
      </c>
      <c r="H35" s="122">
        <f>'[1]9. SIs road user group'!I37</f>
        <v>60</v>
      </c>
      <c r="I35" s="123">
        <f>'[1]9. SIs road user group'!J37</f>
        <v>0</v>
      </c>
      <c r="J35" s="122">
        <f>'[1]9. SIs road user group'!N37</f>
        <v>143</v>
      </c>
      <c r="K35" s="122">
        <f>'[1]9. SIs road user group'!O37</f>
        <v>56</v>
      </c>
      <c r="L35" s="122">
        <f>'[1]9. SIs road user group'!P37</f>
        <v>147</v>
      </c>
      <c r="M35" s="122">
        <f>'[1]9. SIs road user group'!Q37</f>
        <v>8</v>
      </c>
      <c r="N35" s="122">
        <f>'[1]9. SIs road user group'!R37</f>
        <v>75</v>
      </c>
      <c r="O35" s="122">
        <f>'[1]9. SIs road user group'!S37</f>
        <v>60</v>
      </c>
      <c r="P35" s="122">
        <f>'[1]9. SIs road user group'!T37</f>
        <v>78</v>
      </c>
      <c r="Q35" s="123">
        <f>'[1]9. SIs road user group'!U37</f>
        <v>2</v>
      </c>
      <c r="R35" s="122">
        <f>'[1]9. SIs road user group'!Y37</f>
        <v>172</v>
      </c>
      <c r="S35" s="122">
        <f>'[1]9. SIs road user group'!Z37</f>
        <v>87</v>
      </c>
      <c r="T35" s="122">
        <f>'[1]9. SIs road user group'!AA37</f>
        <v>126</v>
      </c>
      <c r="U35" s="122">
        <f>'[1]9. SIs road user group'!AB37</f>
        <v>7</v>
      </c>
      <c r="V35" s="122">
        <f>'[1]9. SIs road user group'!AC37</f>
        <v>55</v>
      </c>
      <c r="W35" s="122">
        <f>'[1]9. SIs road user group'!AD37</f>
        <v>60</v>
      </c>
      <c r="X35" s="122">
        <f>'[1]9. SIs road user group'!AE37</f>
        <v>70</v>
      </c>
      <c r="Y35" s="123">
        <f>'[1]9. SIs road user group'!AF37</f>
        <v>1</v>
      </c>
      <c r="Z35" s="122">
        <f>'[1]9. SIs road user group'!AJ37</f>
        <v>170</v>
      </c>
      <c r="AA35" s="122">
        <f>'[1]9. SIs road user group'!AK37</f>
        <v>76</v>
      </c>
      <c r="AB35" s="122">
        <f>'[1]9. SIs road user group'!AL37</f>
        <v>150</v>
      </c>
      <c r="AC35" s="122">
        <f>'[1]9. SIs road user group'!AM37</f>
        <v>10</v>
      </c>
      <c r="AD35" s="122">
        <f>'[1]9. SIs road user group'!AN37</f>
        <v>43</v>
      </c>
      <c r="AE35" s="122">
        <f>'[1]9. SIs road user group'!AO37</f>
        <v>67</v>
      </c>
      <c r="AF35" s="122">
        <f>'[1]9. SIs road user group'!AP37</f>
        <v>52</v>
      </c>
      <c r="AG35" s="123">
        <f>'[1]9. SIs road user group'!AQ37</f>
        <v>0</v>
      </c>
    </row>
    <row r="36" spans="1:33" x14ac:dyDescent="0.35">
      <c r="A36" s="37" t="s">
        <v>32</v>
      </c>
      <c r="B36" s="122">
        <f>'[1]9. SIs road user group'!C38</f>
        <v>673</v>
      </c>
      <c r="C36" s="122">
        <f>'[1]9. SIs road user group'!D38</f>
        <v>539</v>
      </c>
      <c r="D36" s="122">
        <f>'[1]9. SIs road user group'!E38</f>
        <v>383</v>
      </c>
      <c r="E36" s="122">
        <f>'[1]9. SIs road user group'!F38</f>
        <v>45</v>
      </c>
      <c r="F36" s="122">
        <f>'[1]9. SIs road user group'!G38</f>
        <v>403</v>
      </c>
      <c r="G36" s="122">
        <f>'[1]9. SIs road user group'!H38</f>
        <v>655</v>
      </c>
      <c r="H36" s="122">
        <f>'[1]9. SIs road user group'!I38</f>
        <v>246</v>
      </c>
      <c r="I36" s="123">
        <f>'[1]9. SIs road user group'!J38</f>
        <v>9</v>
      </c>
      <c r="J36" s="122">
        <f>'[1]9. SIs road user group'!N38</f>
        <v>800</v>
      </c>
      <c r="K36" s="122">
        <f>'[1]9. SIs road user group'!O38</f>
        <v>632</v>
      </c>
      <c r="L36" s="122">
        <f>'[1]9. SIs road user group'!P38</f>
        <v>417</v>
      </c>
      <c r="M36" s="122">
        <f>'[1]9. SIs road user group'!Q38</f>
        <v>34</v>
      </c>
      <c r="N36" s="122">
        <f>'[1]9. SIs road user group'!R38</f>
        <v>410</v>
      </c>
      <c r="O36" s="122">
        <f>'[1]9. SIs road user group'!S38</f>
        <v>754</v>
      </c>
      <c r="P36" s="122">
        <f>'[1]9. SIs road user group'!T38</f>
        <v>295</v>
      </c>
      <c r="Q36" s="123">
        <f>'[1]9. SIs road user group'!U38</f>
        <v>5</v>
      </c>
      <c r="R36" s="122">
        <f>'[1]9. SIs road user group'!Y38</f>
        <v>787</v>
      </c>
      <c r="S36" s="122">
        <f>'[1]9. SIs road user group'!Z38</f>
        <v>594</v>
      </c>
      <c r="T36" s="122">
        <f>'[1]9. SIs road user group'!AA38</f>
        <v>428</v>
      </c>
      <c r="U36" s="122">
        <f>'[1]9. SIs road user group'!AB38</f>
        <v>42</v>
      </c>
      <c r="V36" s="122">
        <f>'[1]9. SIs road user group'!AC38</f>
        <v>379</v>
      </c>
      <c r="W36" s="122">
        <f>'[1]9. SIs road user group'!AD38</f>
        <v>747</v>
      </c>
      <c r="X36" s="122">
        <f>'[1]9. SIs road user group'!AE38</f>
        <v>318</v>
      </c>
      <c r="Y36" s="123">
        <f>'[1]9. SIs road user group'!AF38</f>
        <v>7</v>
      </c>
      <c r="Z36" s="122">
        <f>'[1]9. SIs road user group'!AJ38</f>
        <v>778</v>
      </c>
      <c r="AA36" s="122">
        <f>'[1]9. SIs road user group'!AK38</f>
        <v>576</v>
      </c>
      <c r="AB36" s="122">
        <f>'[1]9. SIs road user group'!AL38</f>
        <v>469</v>
      </c>
      <c r="AC36" s="122">
        <f>'[1]9. SIs road user group'!AM38</f>
        <v>44</v>
      </c>
      <c r="AD36" s="122">
        <f>'[1]9. SIs road user group'!AN38</f>
        <v>426</v>
      </c>
      <c r="AE36" s="122">
        <f>'[1]9. SIs road user group'!AO38</f>
        <v>827</v>
      </c>
      <c r="AF36" s="122">
        <f>'[1]9. SIs road user group'!AP38</f>
        <v>269</v>
      </c>
      <c r="AG36" s="123">
        <f>'[1]9. SIs road user group'!AQ38</f>
        <v>9</v>
      </c>
    </row>
    <row r="38" spans="1:33" x14ac:dyDescent="0.35">
      <c r="A38" s="37" t="s">
        <v>88</v>
      </c>
      <c r="B38" s="124">
        <f>'[1]9. SIs road user group'!C39</f>
        <v>32315</v>
      </c>
      <c r="C38" s="124">
        <f>'[1]9. SIs road user group'!D39</f>
        <v>14350</v>
      </c>
      <c r="D38" s="124">
        <f>'[1]9. SIs road user group'!E39</f>
        <v>27707</v>
      </c>
      <c r="E38" s="124">
        <f>'[1]9. SIs road user group'!F39</f>
        <v>2002</v>
      </c>
      <c r="F38" s="124">
        <f>'[1]9. SIs road user group'!G39</f>
        <v>33821.482007831146</v>
      </c>
      <c r="G38" s="124">
        <f>'[1]9. SIs road user group'!H39</f>
        <v>16465.579552675066</v>
      </c>
      <c r="H38" s="124">
        <f>'[1]9. SIs road user group'!I39</f>
        <v>7357.199975338458</v>
      </c>
      <c r="I38" s="125">
        <f>'[1]9. SIs road user group'!J39</f>
        <v>693</v>
      </c>
      <c r="J38" s="124">
        <f>'[1]9. SIs road user group'!N39</f>
        <v>33800</v>
      </c>
      <c r="K38" s="124">
        <f>'[1]9. SIs road user group'!O39</f>
        <v>14800</v>
      </c>
      <c r="L38" s="124">
        <f>'[1]9. SIs road user group'!P39</f>
        <v>28114</v>
      </c>
      <c r="M38" s="124">
        <f>'[1]9. SIs road user group'!Q39</f>
        <v>2151</v>
      </c>
      <c r="N38" s="124">
        <f>'[1]9. SIs road user group'!R39</f>
        <v>32556.444425292426</v>
      </c>
      <c r="O38" s="124">
        <f>'[1]9. SIs road user group'!S39</f>
        <v>15980.761719885399</v>
      </c>
      <c r="P38" s="124">
        <f>'[1]9. SIs road user group'!T39</f>
        <v>8801.3678004443809</v>
      </c>
      <c r="Q38" s="125">
        <f>'[1]9. SIs road user group'!U39</f>
        <v>1019</v>
      </c>
      <c r="R38" s="124">
        <f>'[1]9. SIs road user group'!Y39</f>
        <v>34043</v>
      </c>
      <c r="S38" s="124">
        <f>'[1]9. SIs road user group'!Z39</f>
        <v>15604</v>
      </c>
      <c r="T38" s="124">
        <f>'[1]9. SIs road user group'!AA39</f>
        <v>29115</v>
      </c>
      <c r="U38" s="124">
        <f>'[1]9. SIs road user group'!AB39</f>
        <v>2114</v>
      </c>
      <c r="V38" s="124">
        <f>'[1]9. SIs road user group'!AC39</f>
        <v>35446.681627840298</v>
      </c>
      <c r="W38" s="124">
        <f>'[1]9. SIs road user group'!AD39</f>
        <v>17749.467937822912</v>
      </c>
      <c r="X38" s="124">
        <f>'[1]9. SIs road user group'!AE39</f>
        <v>9888.0566763198876</v>
      </c>
      <c r="Y38" s="125">
        <f>'[1]9. SIs road user group'!AF39</f>
        <v>1244</v>
      </c>
      <c r="Z38" s="124">
        <f>'[1]9. SIs road user group'!AJ39</f>
        <v>32068</v>
      </c>
      <c r="AA38" s="124">
        <f>'[1]9. SIs road user group'!AK39</f>
        <v>14736</v>
      </c>
      <c r="AB38" s="124">
        <f>'[1]9. SIs road user group'!AL39</f>
        <v>18378</v>
      </c>
      <c r="AC38" s="124">
        <f>'[1]9. SIs road user group'!AM39</f>
        <v>1443</v>
      </c>
      <c r="AD38" s="124">
        <f>'[1]9. SIs road user group'!AN39</f>
        <v>33832.961267226048</v>
      </c>
      <c r="AE38" s="124">
        <f>'[1]9. SIs road user group'!AO39</f>
        <v>17670.244363045262</v>
      </c>
      <c r="AF38" s="124">
        <f>'[1]9. SIs road user group'!AP39</f>
        <v>9434.6231448021317</v>
      </c>
      <c r="AG38" s="125">
        <f>'[1]9. SIs road user group'!AQ39</f>
        <v>1377</v>
      </c>
    </row>
    <row r="39" spans="1:33" x14ac:dyDescent="0.35">
      <c r="A39" t="s">
        <v>136</v>
      </c>
    </row>
    <row r="40" spans="1:33" x14ac:dyDescent="0.35">
      <c r="A40" t="s">
        <v>235</v>
      </c>
    </row>
    <row r="41" spans="1:33" ht="16.5" x14ac:dyDescent="0.35">
      <c r="A41" t="s">
        <v>149</v>
      </c>
    </row>
    <row r="43" spans="1:33" x14ac:dyDescent="0.35">
      <c r="B43" s="170" t="s">
        <v>237</v>
      </c>
      <c r="C43" s="170"/>
      <c r="D43" s="170"/>
      <c r="E43" s="170"/>
      <c r="F43" s="170"/>
      <c r="G43" s="170"/>
      <c r="H43" s="170"/>
      <c r="I43" s="170"/>
    </row>
    <row r="44" spans="1:33" x14ac:dyDescent="0.35">
      <c r="B44" s="170"/>
      <c r="C44" s="170"/>
      <c r="D44" s="170"/>
      <c r="E44" s="170"/>
      <c r="F44" s="170"/>
      <c r="G44" s="170"/>
      <c r="H44" s="170"/>
      <c r="I44" s="170"/>
    </row>
    <row r="45" spans="1:33" ht="43.5" x14ac:dyDescent="0.35">
      <c r="B45" s="142" t="s">
        <v>89</v>
      </c>
      <c r="C45" s="143" t="s">
        <v>90</v>
      </c>
      <c r="D45" s="144" t="s">
        <v>91</v>
      </c>
      <c r="E45" s="145" t="s">
        <v>92</v>
      </c>
      <c r="F45" s="146" t="s">
        <v>93</v>
      </c>
      <c r="G45" s="147" t="s">
        <v>94</v>
      </c>
      <c r="H45" s="148" t="s">
        <v>95</v>
      </c>
    </row>
    <row r="46" spans="1:33" x14ac:dyDescent="0.35">
      <c r="A46" s="149" t="s">
        <v>9</v>
      </c>
      <c r="B46" s="40">
        <v>0.23254886318308737</v>
      </c>
      <c r="C46" s="40">
        <v>0.23374551256481854</v>
      </c>
      <c r="D46" s="40">
        <v>0.11467889908256881</v>
      </c>
      <c r="E46" s="40">
        <v>9.5731950538492233E-3</v>
      </c>
      <c r="F46" s="40">
        <v>4.7467092142002391E-2</v>
      </c>
      <c r="G46" s="40">
        <v>0.24730753889110491</v>
      </c>
      <c r="H46" s="40">
        <v>0.11467889908256881</v>
      </c>
      <c r="I46" s="153"/>
    </row>
    <row r="47" spans="1:33" x14ac:dyDescent="0.35">
      <c r="A47" s="149" t="s">
        <v>16</v>
      </c>
      <c r="B47" s="154">
        <v>0.31531531531531531</v>
      </c>
      <c r="C47" s="154">
        <v>0.14864864864864866</v>
      </c>
      <c r="D47" s="154">
        <v>0.1891891891891892</v>
      </c>
      <c r="E47" s="154">
        <v>1.3513513513513514E-2</v>
      </c>
      <c r="F47" s="154">
        <v>0.12522522522522522</v>
      </c>
      <c r="G47" s="154">
        <v>0.1099099099099099</v>
      </c>
      <c r="H47" s="154">
        <v>9.8198198198198208E-2</v>
      </c>
      <c r="I47" s="153" t="s">
        <v>75</v>
      </c>
    </row>
    <row r="48" spans="1:33" x14ac:dyDescent="0.35">
      <c r="A48" s="149" t="s">
        <v>19</v>
      </c>
      <c r="B48" s="40">
        <v>0.28261145687793726</v>
      </c>
      <c r="C48" s="40">
        <v>0.16423218595198782</v>
      </c>
      <c r="D48" s="40">
        <v>0.16550234980312462</v>
      </c>
      <c r="E48" s="40">
        <v>1.0923409119776453E-2</v>
      </c>
      <c r="F48" s="40">
        <v>0.12663533595833865</v>
      </c>
      <c r="G48" s="40">
        <v>0.16486726787755623</v>
      </c>
      <c r="H48" s="40">
        <v>8.5227994411279068E-2</v>
      </c>
      <c r="I48" s="153"/>
      <c r="L48" s="53"/>
    </row>
    <row r="49" spans="1:12" x14ac:dyDescent="0.35">
      <c r="A49" s="149" t="s">
        <v>28</v>
      </c>
      <c r="B49" s="40">
        <v>0.24725274725274721</v>
      </c>
      <c r="C49" s="40">
        <v>0.19348508634222916</v>
      </c>
      <c r="D49" s="40">
        <v>0.12441130298273154</v>
      </c>
      <c r="E49" s="40">
        <v>1.4913657770800625E-2</v>
      </c>
      <c r="F49" s="40">
        <v>0.10635792778649919</v>
      </c>
      <c r="G49" s="40">
        <v>0.24764521193092617</v>
      </c>
      <c r="H49" s="40">
        <v>6.5934065934065922E-2</v>
      </c>
      <c r="I49" s="153"/>
      <c r="L49" s="53"/>
    </row>
    <row r="50" spans="1:12" x14ac:dyDescent="0.35">
      <c r="A50" s="149" t="s">
        <v>21</v>
      </c>
      <c r="B50" s="40">
        <v>0.31895573212258804</v>
      </c>
      <c r="C50" s="40">
        <v>0.12031782065834282</v>
      </c>
      <c r="D50" s="40">
        <v>0.2712826333711692</v>
      </c>
      <c r="E50" s="40">
        <v>5.6753688989784343E-3</v>
      </c>
      <c r="F50" s="40">
        <v>0.10442678774120319</v>
      </c>
      <c r="G50" s="40">
        <v>0.130533484676504</v>
      </c>
      <c r="H50" s="40">
        <v>4.8808172531214535E-2</v>
      </c>
      <c r="I50" s="153"/>
      <c r="L50" s="53"/>
    </row>
    <row r="51" spans="1:12" x14ac:dyDescent="0.35">
      <c r="A51" s="149" t="s">
        <v>22</v>
      </c>
      <c r="B51" s="40">
        <v>0.2438443208895949</v>
      </c>
      <c r="C51" s="40">
        <v>0.18824463860206511</v>
      </c>
      <c r="D51" s="40">
        <v>0.12311358220810166</v>
      </c>
      <c r="E51" s="40">
        <v>1.5091342335186655E-2</v>
      </c>
      <c r="F51" s="40">
        <v>9.690230341540905E-2</v>
      </c>
      <c r="G51" s="40">
        <v>0.17077045274027006</v>
      </c>
      <c r="H51" s="40">
        <v>0.1620333598093725</v>
      </c>
      <c r="I51" s="153"/>
      <c r="L51" s="53"/>
    </row>
    <row r="52" spans="1:12" x14ac:dyDescent="0.35">
      <c r="A52" s="150" t="s">
        <v>2</v>
      </c>
      <c r="B52" s="40">
        <v>0.28803742481621741</v>
      </c>
      <c r="C52" s="40">
        <v>0.13210069057696591</v>
      </c>
      <c r="D52" s="40">
        <v>0.11806638449543327</v>
      </c>
      <c r="E52" s="40">
        <v>4.9008687903764761E-3</v>
      </c>
      <c r="F52" s="40">
        <v>0.17286700824237025</v>
      </c>
      <c r="G52" s="40">
        <v>0.19848518601024728</v>
      </c>
      <c r="H52" s="40">
        <v>8.5542437068389404E-2</v>
      </c>
      <c r="I52" s="153"/>
      <c r="L52" s="53"/>
    </row>
    <row r="53" spans="1:12" x14ac:dyDescent="0.35">
      <c r="A53" s="149" t="s">
        <v>23</v>
      </c>
      <c r="B53" s="40">
        <v>0.22091310751104565</v>
      </c>
      <c r="C53" s="40">
        <v>0.19587628865979381</v>
      </c>
      <c r="D53" s="40">
        <v>0.12002945508100148</v>
      </c>
      <c r="E53" s="40">
        <v>1.4727540500736377E-2</v>
      </c>
      <c r="F53" s="40">
        <v>7.511045655375552E-2</v>
      </c>
      <c r="G53" s="40">
        <v>0.24300441826215022</v>
      </c>
      <c r="H53" s="40">
        <v>0.13033873343151692</v>
      </c>
      <c r="I53" s="153"/>
      <c r="L53" s="53"/>
    </row>
    <row r="54" spans="1:12" x14ac:dyDescent="0.35">
      <c r="A54" s="149" t="s">
        <v>32</v>
      </c>
      <c r="B54" s="40">
        <v>0.23539364984572511</v>
      </c>
      <c r="C54" s="40">
        <v>0.17935702199661591</v>
      </c>
      <c r="D54" s="40">
        <v>0.13078530904747687</v>
      </c>
      <c r="E54" s="40">
        <v>1.1943863839952225E-2</v>
      </c>
      <c r="F54" s="40">
        <v>0.12093162137951627</v>
      </c>
      <c r="G54" s="40">
        <v>0.23171095849507314</v>
      </c>
      <c r="H54" s="40">
        <v>8.9877575395640494E-2</v>
      </c>
      <c r="I54" s="153"/>
      <c r="L54" s="53"/>
    </row>
    <row r="55" spans="1:12" x14ac:dyDescent="0.35">
      <c r="A55" s="149" t="s">
        <v>12</v>
      </c>
      <c r="B55" s="40">
        <v>0.30827966058375506</v>
      </c>
      <c r="C55" s="40">
        <v>0.1063551091345908</v>
      </c>
      <c r="D55" s="40">
        <v>0.12259111588202218</v>
      </c>
      <c r="E55" s="40">
        <v>6.6707560190154887E-3</v>
      </c>
      <c r="F55" s="40">
        <v>0.29054209477074067</v>
      </c>
      <c r="G55" s="40">
        <v>9.8949547615396413E-2</v>
      </c>
      <c r="H55" s="40">
        <v>6.6611715994479376E-2</v>
      </c>
      <c r="I55" s="153"/>
      <c r="L55" s="53"/>
    </row>
    <row r="56" spans="1:12" x14ac:dyDescent="0.35">
      <c r="A56" s="149" t="s">
        <v>0</v>
      </c>
      <c r="B56" s="40">
        <v>0.28279883381924198</v>
      </c>
      <c r="C56" s="40">
        <v>0.12769679300291545</v>
      </c>
      <c r="D56" s="40">
        <v>0.24664723032069971</v>
      </c>
      <c r="E56" s="40">
        <v>1.4577259475218662E-2</v>
      </c>
      <c r="F56" s="40">
        <v>0.10087463556851312</v>
      </c>
      <c r="G56" s="40">
        <v>0.10903790087463558</v>
      </c>
      <c r="H56" s="40">
        <v>0.11836734693877553</v>
      </c>
      <c r="I56" s="153"/>
      <c r="L56" s="53"/>
    </row>
    <row r="57" spans="1:12" x14ac:dyDescent="0.35">
      <c r="A57" s="149" t="s">
        <v>25</v>
      </c>
      <c r="B57" s="40">
        <v>0.22805518773226258</v>
      </c>
      <c r="C57" s="40">
        <v>0.17884755029686897</v>
      </c>
      <c r="D57" s="40">
        <v>0.1336551193883217</v>
      </c>
      <c r="E57" s="40">
        <v>1.1234035282559479E-2</v>
      </c>
      <c r="F57" s="40">
        <v>0.14108752295929261</v>
      </c>
      <c r="G57" s="40">
        <v>0.21921319038059028</v>
      </c>
      <c r="H57" s="40">
        <v>8.7907393960104205E-2</v>
      </c>
      <c r="I57" s="153"/>
      <c r="L57" s="53"/>
    </row>
    <row r="58" spans="1:12" x14ac:dyDescent="0.35">
      <c r="A58" s="149" t="s">
        <v>1</v>
      </c>
      <c r="B58" s="40">
        <v>0.23628926020938776</v>
      </c>
      <c r="C58" s="40">
        <v>0.16792622893988768</v>
      </c>
      <c r="D58" s="40">
        <v>0.17749427996949316</v>
      </c>
      <c r="E58" s="40">
        <v>8.389378076683076E-3</v>
      </c>
      <c r="F58" s="40">
        <v>0.17610760590723148</v>
      </c>
      <c r="G58" s="40">
        <v>0.15267281425500934</v>
      </c>
      <c r="H58" s="40">
        <v>8.1120432642307422E-2</v>
      </c>
      <c r="I58" s="153"/>
      <c r="L58" s="53"/>
    </row>
    <row r="59" spans="1:12" x14ac:dyDescent="0.35">
      <c r="A59" s="149" t="s">
        <v>4</v>
      </c>
      <c r="B59" s="40">
        <v>0.18372900441024678</v>
      </c>
      <c r="C59" s="40">
        <v>0.20775077413906354</v>
      </c>
      <c r="D59" s="40">
        <v>5.3861311813831289E-2</v>
      </c>
      <c r="E59" s="40">
        <v>4.7855869381627104E-3</v>
      </c>
      <c r="F59" s="40">
        <v>0.11963967345406776</v>
      </c>
      <c r="G59" s="40">
        <v>0.30224265740827627</v>
      </c>
      <c r="H59" s="40">
        <v>0.12799099183635171</v>
      </c>
      <c r="I59" s="153"/>
      <c r="L59" s="53"/>
    </row>
    <row r="60" spans="1:12" x14ac:dyDescent="0.35">
      <c r="A60" s="149" t="s">
        <v>30</v>
      </c>
      <c r="B60" s="40">
        <v>0.25625491495022196</v>
      </c>
      <c r="C60" s="40">
        <v>0.12610029229702072</v>
      </c>
      <c r="D60" s="40">
        <v>0.19155971323648102</v>
      </c>
      <c r="E60" s="40">
        <v>8.0095222432272992E-3</v>
      </c>
      <c r="F60" s="40">
        <v>0.150364157508215</v>
      </c>
      <c r="G60" s="40">
        <v>0.20736847228426533</v>
      </c>
      <c r="H60" s="40">
        <v>6.0342927480568527E-2</v>
      </c>
      <c r="I60" s="153"/>
      <c r="L60" s="53"/>
    </row>
    <row r="61" spans="1:12" x14ac:dyDescent="0.35">
      <c r="A61" s="149" t="s">
        <v>11</v>
      </c>
      <c r="B61" s="40">
        <v>0.22863462698572293</v>
      </c>
      <c r="C61" s="40">
        <v>0.13633621556404585</v>
      </c>
      <c r="D61" s="40">
        <v>0.18881962598029361</v>
      </c>
      <c r="E61" s="40">
        <v>1.6086869093102758E-2</v>
      </c>
      <c r="F61" s="40">
        <v>0.14639050874723508</v>
      </c>
      <c r="G61" s="40">
        <v>0.20269455057309474</v>
      </c>
      <c r="H61" s="40">
        <v>8.1037603056505148E-2</v>
      </c>
      <c r="I61" s="153"/>
      <c r="L61" s="53"/>
    </row>
    <row r="62" spans="1:12" x14ac:dyDescent="0.35">
      <c r="A62" s="151" t="s">
        <v>10</v>
      </c>
      <c r="B62" s="40">
        <v>0.24151967435549523</v>
      </c>
      <c r="C62" s="40">
        <v>0.1112618724559023</v>
      </c>
      <c r="D62" s="40">
        <v>0.35820895522388058</v>
      </c>
      <c r="E62" s="40">
        <v>2.8493894165535955E-2</v>
      </c>
      <c r="F62" s="40">
        <v>4.070556309362279E-2</v>
      </c>
      <c r="G62" s="40">
        <v>0.19402985074626863</v>
      </c>
      <c r="H62" s="40">
        <v>2.5780189959294434E-2</v>
      </c>
      <c r="I62" s="153"/>
      <c r="L62" s="53"/>
    </row>
    <row r="63" spans="1:12" x14ac:dyDescent="0.35">
      <c r="A63" s="149" t="s">
        <v>26</v>
      </c>
      <c r="B63" s="40">
        <v>0.22145626884963379</v>
      </c>
      <c r="C63" s="40">
        <v>0.11747809852075256</v>
      </c>
      <c r="D63" s="40">
        <v>0.31609938245009334</v>
      </c>
      <c r="E63" s="40">
        <v>2.1973287376130978E-2</v>
      </c>
      <c r="F63" s="40">
        <v>6.8361338503518596E-2</v>
      </c>
      <c r="G63" s="40">
        <v>0.14447795490449519</v>
      </c>
      <c r="H63" s="40">
        <v>0.11015366939537555</v>
      </c>
      <c r="I63" s="153"/>
      <c r="L63" s="53"/>
    </row>
    <row r="64" spans="1:12" x14ac:dyDescent="0.35">
      <c r="A64" s="149" t="s">
        <v>13</v>
      </c>
      <c r="B64" s="40">
        <v>0.22414135398054397</v>
      </c>
      <c r="C64" s="40">
        <v>9.7280127059757804E-2</v>
      </c>
      <c r="D64" s="40">
        <v>0.16875124081794718</v>
      </c>
      <c r="E64" s="40">
        <v>5.7573952749652565E-3</v>
      </c>
      <c r="F64" s="40">
        <v>0.32956124677387338</v>
      </c>
      <c r="G64" s="40">
        <v>0.14214810403017669</v>
      </c>
      <c r="H64" s="40">
        <v>3.2360532062735758E-2</v>
      </c>
      <c r="I64" s="153"/>
      <c r="L64" s="53"/>
    </row>
    <row r="65" spans="1:14" x14ac:dyDescent="0.35">
      <c r="A65" s="149" t="s">
        <v>14</v>
      </c>
      <c r="B65" s="40">
        <v>0.19645868465430016</v>
      </c>
      <c r="C65" s="40">
        <v>0.10792580101180436</v>
      </c>
      <c r="D65" s="40">
        <v>0.11720067453625632</v>
      </c>
      <c r="E65" s="40">
        <v>0</v>
      </c>
      <c r="F65" s="40">
        <v>0.1551433389544688</v>
      </c>
      <c r="G65" s="40">
        <v>0.20067453625632375</v>
      </c>
      <c r="H65" s="40">
        <v>0.22175379426644182</v>
      </c>
      <c r="I65" s="153"/>
      <c r="L65" s="53"/>
    </row>
    <row r="66" spans="1:14" x14ac:dyDescent="0.35">
      <c r="A66" s="149" t="s">
        <v>17</v>
      </c>
      <c r="B66" s="40">
        <v>0.19569103860062567</v>
      </c>
      <c r="C66" s="40">
        <v>0.10258048567602501</v>
      </c>
      <c r="D66" s="40">
        <v>0.31033366820065034</v>
      </c>
      <c r="E66" s="40">
        <v>3.1796396721669867E-2</v>
      </c>
      <c r="F66" s="40">
        <v>0.16473266445728343</v>
      </c>
      <c r="G66" s="40">
        <v>0.12479142944351232</v>
      </c>
      <c r="H66" s="40">
        <v>7.0074316900233496E-2</v>
      </c>
      <c r="I66" s="153"/>
      <c r="L66" s="53"/>
    </row>
    <row r="67" spans="1:14" x14ac:dyDescent="0.35">
      <c r="A67" s="149" t="s">
        <v>31</v>
      </c>
      <c r="B67" s="40">
        <v>0.17679198647066477</v>
      </c>
      <c r="C67" s="40">
        <v>0.11408872121764017</v>
      </c>
      <c r="D67" s="40">
        <v>0.2216729543384936</v>
      </c>
      <c r="E67" s="40">
        <v>1.3008976193573569E-2</v>
      </c>
      <c r="F67" s="40">
        <v>2.5107324053596981E-2</v>
      </c>
      <c r="G67" s="40">
        <v>0.24560947053466897</v>
      </c>
      <c r="H67" s="40">
        <v>0.2</v>
      </c>
      <c r="I67" s="153"/>
      <c r="L67" s="53"/>
    </row>
    <row r="68" spans="1:14" x14ac:dyDescent="0.35">
      <c r="A68" s="149" t="s">
        <v>8</v>
      </c>
      <c r="B68" s="40">
        <v>0.2105585622383335</v>
      </c>
      <c r="C68" s="40">
        <v>7.4747268457061158E-2</v>
      </c>
      <c r="D68" s="40">
        <v>0.19963239048299805</v>
      </c>
      <c r="E68" s="40">
        <v>1.1640968038394772E-2</v>
      </c>
      <c r="F68" s="40">
        <v>0.30348207903604613</v>
      </c>
      <c r="G68" s="40">
        <v>0.121413254365363</v>
      </c>
      <c r="H68" s="40">
        <v>7.8525477381803335E-2</v>
      </c>
      <c r="I68" s="153"/>
      <c r="L68" s="53"/>
    </row>
    <row r="69" spans="1:14" x14ac:dyDescent="0.35">
      <c r="A69" s="149" t="s">
        <v>18</v>
      </c>
      <c r="B69" s="154">
        <v>0.1947544642857143</v>
      </c>
      <c r="C69" s="154">
        <v>7.4776785714285726E-2</v>
      </c>
      <c r="D69" s="154">
        <v>0.4642857142857143</v>
      </c>
      <c r="E69" s="154">
        <v>5.6919642857142863E-2</v>
      </c>
      <c r="F69" s="154">
        <v>2.3995535714285719E-2</v>
      </c>
      <c r="G69" s="154">
        <v>0.1400669642857143</v>
      </c>
      <c r="H69" s="154">
        <v>4.5200892857142856E-2</v>
      </c>
      <c r="I69" s="153" t="s">
        <v>75</v>
      </c>
      <c r="L69" s="53"/>
    </row>
    <row r="70" spans="1:14" x14ac:dyDescent="0.35">
      <c r="A70" s="149" t="s">
        <v>15</v>
      </c>
      <c r="B70" s="40">
        <v>0.16676451019529567</v>
      </c>
      <c r="C70" s="40">
        <v>9.6865093342726319E-2</v>
      </c>
      <c r="D70" s="40">
        <v>0.33889084575946149</v>
      </c>
      <c r="E70" s="40">
        <v>2.8492035536769596E-2</v>
      </c>
      <c r="F70" s="40">
        <v>8.5436969198857182E-2</v>
      </c>
      <c r="G70" s="40">
        <v>0.18637235333255059</v>
      </c>
      <c r="H70" s="40">
        <v>9.7178192634339161E-2</v>
      </c>
      <c r="I70" s="153"/>
      <c r="L70" s="53"/>
    </row>
    <row r="71" spans="1:14" x14ac:dyDescent="0.35">
      <c r="A71" s="149" t="s">
        <v>3</v>
      </c>
      <c r="B71" s="155">
        <v>0.1697916666666667</v>
      </c>
      <c r="C71" s="155">
        <v>8.6458333333333359E-2</v>
      </c>
      <c r="D71" s="155">
        <v>0.3822916666666667</v>
      </c>
      <c r="E71" s="155">
        <v>2.7083333333333338E-2</v>
      </c>
      <c r="F71" s="155">
        <v>4.0625000000000008E-2</v>
      </c>
      <c r="G71" s="155">
        <v>0.22083333333333338</v>
      </c>
      <c r="H71" s="155">
        <v>7.2916666666666671E-2</v>
      </c>
      <c r="I71" s="153" t="s">
        <v>75</v>
      </c>
      <c r="L71" s="53"/>
    </row>
    <row r="72" spans="1:14" x14ac:dyDescent="0.35">
      <c r="A72" s="152" t="s">
        <v>7</v>
      </c>
      <c r="B72" s="40">
        <v>0.18154622791436853</v>
      </c>
      <c r="C72" s="40">
        <v>7.2683930073852487E-2</v>
      </c>
      <c r="D72" s="40">
        <v>0.24726558848275218</v>
      </c>
      <c r="E72" s="40">
        <v>1.5892306254089932E-2</v>
      </c>
      <c r="F72" s="40">
        <v>0.33761802374497524</v>
      </c>
      <c r="G72" s="40">
        <v>9.2268860428157434E-2</v>
      </c>
      <c r="H72" s="40">
        <v>5.2725063101804255E-2</v>
      </c>
      <c r="I72" s="153"/>
      <c r="L72" s="53"/>
    </row>
    <row r="73" spans="1:14" x14ac:dyDescent="0.35">
      <c r="A73" s="149" t="s">
        <v>24</v>
      </c>
      <c r="B73" s="40">
        <v>0.18986141502552883</v>
      </c>
      <c r="C73" s="40">
        <v>6.2582056892779001E-2</v>
      </c>
      <c r="D73" s="40">
        <v>0.21128130318502311</v>
      </c>
      <c r="E73" s="40">
        <v>1.9693654266958426E-2</v>
      </c>
      <c r="F73" s="40">
        <v>0.36491611962071485</v>
      </c>
      <c r="G73" s="40">
        <v>5.4972039873571604E-2</v>
      </c>
      <c r="H73" s="40">
        <v>9.6693411135424276E-2</v>
      </c>
      <c r="I73" s="153"/>
      <c r="L73" s="53"/>
    </row>
    <row r="74" spans="1:14" x14ac:dyDescent="0.35">
      <c r="A74" s="149" t="s">
        <v>5</v>
      </c>
      <c r="B74" s="40">
        <v>0.16532843924447502</v>
      </c>
      <c r="C74" s="40">
        <v>6.0564349621472814E-2</v>
      </c>
      <c r="D74" s="40">
        <v>0.1023170451938518</v>
      </c>
      <c r="E74" s="40">
        <v>7.1117228722183991E-3</v>
      </c>
      <c r="F74" s="40">
        <v>0.56809665825495148</v>
      </c>
      <c r="G74" s="40">
        <v>5.391144757972012E-2</v>
      </c>
      <c r="H74" s="40">
        <v>4.2670337233310394E-2</v>
      </c>
      <c r="I74" s="153"/>
      <c r="L74" s="53"/>
    </row>
    <row r="75" spans="1:14" x14ac:dyDescent="0.35">
      <c r="A75" s="149" t="s">
        <v>6</v>
      </c>
      <c r="B75" s="40">
        <v>0.13664699526223922</v>
      </c>
      <c r="C75" s="40">
        <v>4.8291912559222008E-2</v>
      </c>
      <c r="D75" s="40">
        <v>0.29083201728867092</v>
      </c>
      <c r="E75" s="40">
        <v>1.1304130994929764E-2</v>
      </c>
      <c r="F75" s="40">
        <v>0.33305627129914389</v>
      </c>
      <c r="G75" s="40">
        <v>0.11179453079544509</v>
      </c>
      <c r="H75" s="40">
        <v>6.8074141800349097E-2</v>
      </c>
      <c r="I75" s="153"/>
      <c r="L75" s="53"/>
    </row>
    <row r="76" spans="1:14" x14ac:dyDescent="0.35">
      <c r="A76" s="149" t="s">
        <v>27</v>
      </c>
      <c r="B76" s="40">
        <v>0.16848484848484846</v>
      </c>
      <c r="C76" s="40">
        <v>0</v>
      </c>
      <c r="D76" s="40">
        <v>0.23797979797979796</v>
      </c>
      <c r="E76" s="40">
        <v>0</v>
      </c>
      <c r="F76" s="40">
        <v>0.29858585858585857</v>
      </c>
      <c r="G76" s="40">
        <v>0.10949494949494948</v>
      </c>
      <c r="H76" s="40">
        <v>0.18545454545454543</v>
      </c>
      <c r="I76" s="153"/>
      <c r="L76" s="53"/>
    </row>
    <row r="77" spans="1:14" x14ac:dyDescent="0.35">
      <c r="L77" s="53"/>
    </row>
    <row r="78" spans="1:14" x14ac:dyDescent="0.35">
      <c r="A78" s="149" t="s">
        <v>88</v>
      </c>
      <c r="B78" s="156">
        <v>0.24301002490605164</v>
      </c>
      <c r="C78" s="156">
        <v>0.10973702563325104</v>
      </c>
      <c r="D78" s="156">
        <v>0.1839872445234646</v>
      </c>
      <c r="E78" s="156">
        <v>1.3915821165791277E-2</v>
      </c>
      <c r="F78" s="156">
        <v>0.24782275197608827</v>
      </c>
      <c r="G78" s="156">
        <v>0.12473157653683405</v>
      </c>
      <c r="H78" s="156">
        <v>7.6795555258519055E-2</v>
      </c>
      <c r="I78" s="157"/>
      <c r="L78" s="53"/>
    </row>
    <row r="79" spans="1:14" x14ac:dyDescent="0.35">
      <c r="L79" s="53"/>
    </row>
    <row r="80" spans="1:14" x14ac:dyDescent="0.35">
      <c r="L80" s="53"/>
      <c r="N80" s="53"/>
    </row>
    <row r="84" spans="55:59" x14ac:dyDescent="0.35">
      <c r="BC84" s="37" t="s">
        <v>9</v>
      </c>
      <c r="BD84" s="1">
        <f t="shared" ref="BD84:BD102" si="0">F46+G46</f>
        <v>0.2947746310331073</v>
      </c>
      <c r="BF84" s="37" t="s">
        <v>87</v>
      </c>
      <c r="BG84" s="1">
        <v>0.16406250000000003</v>
      </c>
    </row>
    <row r="85" spans="55:59" x14ac:dyDescent="0.35">
      <c r="BC85" s="37" t="s">
        <v>37</v>
      </c>
      <c r="BD85" s="1">
        <f t="shared" si="0"/>
        <v>0.23513513513513512</v>
      </c>
      <c r="BF85" s="37" t="s">
        <v>0</v>
      </c>
      <c r="BG85" s="1">
        <v>0.2099125364431487</v>
      </c>
    </row>
    <row r="86" spans="55:59" x14ac:dyDescent="0.35">
      <c r="BC86" s="37" t="s">
        <v>19</v>
      </c>
      <c r="BD86" s="1">
        <f t="shared" si="0"/>
        <v>0.29150260383589488</v>
      </c>
      <c r="BF86" s="37" t="s">
        <v>26</v>
      </c>
      <c r="BG86" s="1">
        <v>0.21283929340801377</v>
      </c>
    </row>
    <row r="87" spans="55:59" x14ac:dyDescent="0.35">
      <c r="BC87" s="37" t="s">
        <v>28</v>
      </c>
      <c r="BD87" s="1">
        <f t="shared" si="0"/>
        <v>0.35400313971742536</v>
      </c>
      <c r="BF87" s="38" t="s">
        <v>10</v>
      </c>
      <c r="BG87" s="1">
        <v>0.23473541383989144</v>
      </c>
    </row>
    <row r="88" spans="55:59" x14ac:dyDescent="0.35">
      <c r="BC88" s="37" t="s">
        <v>21</v>
      </c>
      <c r="BD88" s="1">
        <f t="shared" si="0"/>
        <v>0.23496027241770717</v>
      </c>
      <c r="BF88" s="37" t="s">
        <v>21</v>
      </c>
      <c r="BG88" s="1">
        <v>0.23496027241770717</v>
      </c>
    </row>
    <row r="89" spans="55:59" x14ac:dyDescent="0.35">
      <c r="BC89" s="37" t="s">
        <v>22</v>
      </c>
      <c r="BD89" s="1">
        <f t="shared" si="0"/>
        <v>0.26767275615567909</v>
      </c>
      <c r="BF89" s="37" t="s">
        <v>37</v>
      </c>
      <c r="BG89" s="1">
        <v>0.23513513513513512</v>
      </c>
    </row>
    <row r="90" spans="55:59" x14ac:dyDescent="0.35">
      <c r="BC90" s="48" t="s">
        <v>2</v>
      </c>
      <c r="BD90" s="1">
        <f t="shared" si="0"/>
        <v>0.37135219425261756</v>
      </c>
      <c r="BF90" s="37" t="s">
        <v>3</v>
      </c>
      <c r="BG90" s="1">
        <v>0.2614583333333334</v>
      </c>
    </row>
    <row r="91" spans="55:59" x14ac:dyDescent="0.35">
      <c r="BC91" s="37" t="s">
        <v>23</v>
      </c>
      <c r="BD91" s="1">
        <f t="shared" si="0"/>
        <v>0.31811487481590572</v>
      </c>
      <c r="BF91" s="37" t="s">
        <v>22</v>
      </c>
      <c r="BG91" s="1">
        <v>0.26767275615567909</v>
      </c>
    </row>
    <row r="92" spans="55:59" x14ac:dyDescent="0.35">
      <c r="BC92" s="37" t="s">
        <v>32</v>
      </c>
      <c r="BD92" s="1">
        <f t="shared" si="0"/>
        <v>0.35264257987458941</v>
      </c>
      <c r="BF92" s="37" t="s">
        <v>15</v>
      </c>
      <c r="BG92" s="1">
        <v>0.27180932253140777</v>
      </c>
    </row>
    <row r="93" spans="55:59" x14ac:dyDescent="0.35">
      <c r="BC93" s="37" t="s">
        <v>12</v>
      </c>
      <c r="BD93" s="1">
        <f t="shared" si="0"/>
        <v>0.38949164238613709</v>
      </c>
      <c r="BF93" s="37" t="s">
        <v>17</v>
      </c>
      <c r="BG93" s="1">
        <v>0.28952409390079575</v>
      </c>
    </row>
    <row r="94" spans="55:59" x14ac:dyDescent="0.35">
      <c r="BC94" s="37" t="s">
        <v>0</v>
      </c>
      <c r="BD94" s="1">
        <f t="shared" si="0"/>
        <v>0.2099125364431487</v>
      </c>
      <c r="BF94" s="37" t="s">
        <v>19</v>
      </c>
      <c r="BG94" s="1">
        <v>0.29150260383589488</v>
      </c>
    </row>
    <row r="95" spans="55:59" x14ac:dyDescent="0.35">
      <c r="BC95" s="37" t="s">
        <v>25</v>
      </c>
      <c r="BD95" s="1">
        <f t="shared" si="0"/>
        <v>0.36030071333988289</v>
      </c>
      <c r="BF95" s="37" t="s">
        <v>9</v>
      </c>
      <c r="BG95" s="1">
        <v>0.2947746310331073</v>
      </c>
    </row>
    <row r="96" spans="55:59" x14ac:dyDescent="0.35">
      <c r="BC96" s="37" t="s">
        <v>1</v>
      </c>
      <c r="BD96" s="1">
        <f t="shared" si="0"/>
        <v>0.32878042016224085</v>
      </c>
      <c r="BF96" s="37" t="s">
        <v>23</v>
      </c>
      <c r="BG96" s="1">
        <v>0.31811487481590572</v>
      </c>
    </row>
    <row r="97" spans="55:59" x14ac:dyDescent="0.35">
      <c r="BC97" s="37" t="s">
        <v>4</v>
      </c>
      <c r="BD97" s="1">
        <f t="shared" si="0"/>
        <v>0.42188233086234406</v>
      </c>
      <c r="BF97" s="37" t="s">
        <v>1</v>
      </c>
      <c r="BG97" s="1">
        <v>0.32878042016224085</v>
      </c>
    </row>
    <row r="98" spans="55:59" x14ac:dyDescent="0.35">
      <c r="BC98" s="37" t="s">
        <v>30</v>
      </c>
      <c r="BD98" s="1">
        <f t="shared" si="0"/>
        <v>0.35773262979248033</v>
      </c>
      <c r="BF98" s="37" t="s">
        <v>11</v>
      </c>
      <c r="BG98" s="1">
        <v>0.34908505932032985</v>
      </c>
    </row>
    <row r="99" spans="55:59" x14ac:dyDescent="0.35">
      <c r="BC99" s="37" t="s">
        <v>11</v>
      </c>
      <c r="BD99" s="1">
        <f t="shared" si="0"/>
        <v>0.34908505932032985</v>
      </c>
      <c r="BF99" s="37" t="s">
        <v>32</v>
      </c>
      <c r="BG99" s="1">
        <v>0.35264257987458941</v>
      </c>
    </row>
    <row r="100" spans="55:59" x14ac:dyDescent="0.35">
      <c r="BC100" s="38" t="s">
        <v>10</v>
      </c>
      <c r="BD100" s="1">
        <f t="shared" si="0"/>
        <v>0.23473541383989144</v>
      </c>
      <c r="BF100" s="37" t="s">
        <v>28</v>
      </c>
      <c r="BG100" s="1">
        <v>0.35400313971742536</v>
      </c>
    </row>
    <row r="101" spans="55:59" x14ac:dyDescent="0.35">
      <c r="BC101" s="37" t="s">
        <v>26</v>
      </c>
      <c r="BD101" s="1">
        <f t="shared" si="0"/>
        <v>0.21283929340801377</v>
      </c>
      <c r="BF101" s="37" t="s">
        <v>30</v>
      </c>
      <c r="BG101" s="1">
        <v>0.35773262979248033</v>
      </c>
    </row>
    <row r="102" spans="55:59" x14ac:dyDescent="0.35">
      <c r="BC102" s="37" t="s">
        <v>13</v>
      </c>
      <c r="BD102" s="1">
        <f t="shared" si="0"/>
        <v>0.47170935080405008</v>
      </c>
      <c r="BF102" s="37" t="s">
        <v>25</v>
      </c>
      <c r="BG102" s="1">
        <v>0.36030071333988289</v>
      </c>
    </row>
    <row r="103" spans="55:59" x14ac:dyDescent="0.35">
      <c r="BC103" s="37" t="s">
        <v>17</v>
      </c>
      <c r="BD103" s="1">
        <f>F66+G66</f>
        <v>0.28952409390079575</v>
      </c>
      <c r="BF103" s="48" t="s">
        <v>2</v>
      </c>
      <c r="BG103" s="1">
        <v>0.37135219425261756</v>
      </c>
    </row>
    <row r="104" spans="55:59" x14ac:dyDescent="0.35">
      <c r="BC104" s="37" t="s">
        <v>8</v>
      </c>
      <c r="BD104" s="1">
        <f t="shared" ref="BD104:BD112" si="1">F68+G68</f>
        <v>0.42489533340140911</v>
      </c>
      <c r="BF104" s="37" t="s">
        <v>12</v>
      </c>
      <c r="BG104" s="1">
        <v>0.38949164238613709</v>
      </c>
    </row>
    <row r="105" spans="55:59" x14ac:dyDescent="0.35">
      <c r="BC105" s="37" t="s">
        <v>87</v>
      </c>
      <c r="BD105" s="1">
        <f t="shared" si="1"/>
        <v>0.16406250000000003</v>
      </c>
      <c r="BF105" s="37" t="s">
        <v>27</v>
      </c>
      <c r="BG105" s="1">
        <v>0.40808080808080804</v>
      </c>
    </row>
    <row r="106" spans="55:59" x14ac:dyDescent="0.35">
      <c r="BC106" s="37" t="s">
        <v>15</v>
      </c>
      <c r="BD106" s="1">
        <f t="shared" si="1"/>
        <v>0.27180932253140777</v>
      </c>
      <c r="BF106" s="37" t="s">
        <v>24</v>
      </c>
      <c r="BG106" s="1">
        <v>0.41988815949428648</v>
      </c>
    </row>
    <row r="107" spans="55:59" x14ac:dyDescent="0.35">
      <c r="BC107" s="37" t="s">
        <v>3</v>
      </c>
      <c r="BD107" s="1">
        <f t="shared" si="1"/>
        <v>0.2614583333333334</v>
      </c>
      <c r="BF107" s="37" t="s">
        <v>4</v>
      </c>
      <c r="BG107" s="1">
        <v>0.42188233086234406</v>
      </c>
    </row>
    <row r="108" spans="55:59" ht="15" thickBot="1" x14ac:dyDescent="0.4">
      <c r="BC108" s="54" t="s">
        <v>7</v>
      </c>
      <c r="BD108" s="1">
        <f t="shared" si="1"/>
        <v>0.4298868841731327</v>
      </c>
      <c r="BF108" s="52" t="s">
        <v>8</v>
      </c>
      <c r="BG108" s="1">
        <v>0.42489533340140911</v>
      </c>
    </row>
    <row r="109" spans="55:59" ht="15" thickTop="1" x14ac:dyDescent="0.35">
      <c r="BC109" s="49" t="s">
        <v>24</v>
      </c>
      <c r="BD109" s="1">
        <f t="shared" si="1"/>
        <v>0.41988815949428648</v>
      </c>
      <c r="BF109" s="55" t="s">
        <v>7</v>
      </c>
      <c r="BG109" s="1">
        <v>0.4298868841731327</v>
      </c>
    </row>
    <row r="110" spans="55:59" x14ac:dyDescent="0.35">
      <c r="BC110" s="37" t="s">
        <v>5</v>
      </c>
      <c r="BD110" s="1">
        <f t="shared" si="1"/>
        <v>0.62200810583467159</v>
      </c>
      <c r="BF110" s="37" t="s">
        <v>6</v>
      </c>
      <c r="BG110" s="1">
        <v>0.44485080209458899</v>
      </c>
    </row>
    <row r="111" spans="55:59" x14ac:dyDescent="0.35">
      <c r="BC111" s="50" t="s">
        <v>6</v>
      </c>
      <c r="BD111" s="1">
        <f t="shared" si="1"/>
        <v>0.44485080209458899</v>
      </c>
      <c r="BF111" s="50" t="s">
        <v>13</v>
      </c>
      <c r="BG111" s="1">
        <v>0.47170935080405008</v>
      </c>
    </row>
    <row r="112" spans="55:59" ht="15" thickBot="1" x14ac:dyDescent="0.4">
      <c r="BC112" s="51" t="s">
        <v>27</v>
      </c>
      <c r="BD112" s="1">
        <f t="shared" si="1"/>
        <v>0.40808080808080804</v>
      </c>
      <c r="BF112" s="51" t="s">
        <v>5</v>
      </c>
      <c r="BG112" s="1">
        <v>0.62200810583467159</v>
      </c>
    </row>
    <row r="113" ht="15" thickTop="1" x14ac:dyDescent="0.35"/>
  </sheetData>
  <mergeCells count="5">
    <mergeCell ref="B3:I3"/>
    <mergeCell ref="J3:Q3"/>
    <mergeCell ref="R3:Y3"/>
    <mergeCell ref="Z3:AG3"/>
    <mergeCell ref="B43:I44"/>
  </mergeCells>
  <conditionalFormatting sqref="B46:I76">
    <cfRule type="expression" dxfId="10" priority="2">
      <formula>ROW()=ODD(ROW())</formula>
    </cfRule>
  </conditionalFormatting>
  <conditionalFormatting sqref="B78:I78">
    <cfRule type="expression" dxfId="9" priority="1">
      <formula>ROW()=EVEN(ROW())</formula>
    </cfRule>
  </conditionalFormatting>
  <conditionalFormatting sqref="B5:AG36">
    <cfRule type="expression" dxfId="8" priority="3">
      <formula>ROW()=EVEN(ROW())</formula>
    </cfRule>
  </conditionalFormatting>
  <conditionalFormatting sqref="B38:AG38">
    <cfRule type="expression" dxfId="7" priority="4">
      <formula>ROW()=EVEN(ROW())</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41"/>
  <sheetViews>
    <sheetView topLeftCell="D1" workbookViewId="0">
      <selection activeCell="A2" sqref="A2"/>
    </sheetView>
  </sheetViews>
  <sheetFormatPr defaultRowHeight="14.5" x14ac:dyDescent="0.35"/>
  <cols>
    <col min="2" max="13" width="9.90625" customWidth="1"/>
    <col min="17" max="20" width="15.54296875" customWidth="1"/>
  </cols>
  <sheetData>
    <row r="1" spans="1:23" x14ac:dyDescent="0.35">
      <c r="A1" t="s">
        <v>240</v>
      </c>
    </row>
    <row r="2" spans="1:23" ht="35.5" customHeight="1" x14ac:dyDescent="0.35">
      <c r="Q2" s="170" t="s">
        <v>239</v>
      </c>
      <c r="R2" s="170"/>
      <c r="S2" s="170"/>
      <c r="T2" s="170"/>
    </row>
    <row r="3" spans="1:23" x14ac:dyDescent="0.35">
      <c r="B3" s="173" t="s">
        <v>81</v>
      </c>
      <c r="C3" s="174"/>
      <c r="D3" s="174"/>
      <c r="E3" s="175"/>
      <c r="F3" s="173" t="s">
        <v>82</v>
      </c>
      <c r="G3" s="174"/>
      <c r="H3" s="174"/>
      <c r="I3" s="175"/>
      <c r="J3" s="173" t="s">
        <v>83</v>
      </c>
      <c r="K3" s="174"/>
      <c r="L3" s="174"/>
      <c r="M3" s="175"/>
      <c r="Q3" s="170"/>
      <c r="R3" s="170"/>
      <c r="S3" s="170"/>
      <c r="T3" s="170"/>
    </row>
    <row r="4" spans="1:23" x14ac:dyDescent="0.35">
      <c r="B4" s="17">
        <v>2020</v>
      </c>
      <c r="C4" s="17">
        <v>2021</v>
      </c>
      <c r="D4" s="17">
        <v>2022</v>
      </c>
      <c r="E4" s="115">
        <v>2023</v>
      </c>
      <c r="F4" s="17">
        <v>2020</v>
      </c>
      <c r="G4" s="17">
        <v>2021</v>
      </c>
      <c r="H4" s="17">
        <v>2022</v>
      </c>
      <c r="I4" s="115">
        <v>2023</v>
      </c>
      <c r="J4" s="17">
        <v>2020</v>
      </c>
      <c r="K4" s="17">
        <v>2021</v>
      </c>
      <c r="L4" s="17">
        <v>2022</v>
      </c>
      <c r="M4" s="115">
        <v>2023</v>
      </c>
      <c r="Q4" s="160" t="s">
        <v>84</v>
      </c>
      <c r="R4" s="160" t="s">
        <v>85</v>
      </c>
      <c r="S4" s="160" t="s">
        <v>86</v>
      </c>
      <c r="V4" s="2"/>
      <c r="W4" s="2"/>
    </row>
    <row r="5" spans="1:23" x14ac:dyDescent="0.35">
      <c r="A5" s="22" t="s">
        <v>7</v>
      </c>
      <c r="B5" s="112">
        <v>4311</v>
      </c>
      <c r="C5" s="112">
        <v>4502</v>
      </c>
      <c r="D5" s="112">
        <v>4617</v>
      </c>
      <c r="E5" s="116">
        <v>4674</v>
      </c>
      <c r="F5" s="112">
        <v>2338</v>
      </c>
      <c r="G5" s="112">
        <v>2442</v>
      </c>
      <c r="H5" s="112">
        <v>2641</v>
      </c>
      <c r="I5" s="116">
        <v>2513</v>
      </c>
      <c r="J5" s="112">
        <v>1</v>
      </c>
      <c r="K5" s="112">
        <v>1</v>
      </c>
      <c r="L5" s="112">
        <v>0</v>
      </c>
      <c r="M5" s="116">
        <v>4</v>
      </c>
      <c r="P5" s="19" t="s">
        <v>18</v>
      </c>
      <c r="Q5" s="158">
        <v>0.81473214285714279</v>
      </c>
      <c r="R5" s="158">
        <v>0.18526785714285715</v>
      </c>
      <c r="S5" s="158">
        <v>0</v>
      </c>
      <c r="T5" s="69" t="s">
        <v>75</v>
      </c>
    </row>
    <row r="6" spans="1:23" x14ac:dyDescent="0.35">
      <c r="A6" s="19" t="s">
        <v>8</v>
      </c>
      <c r="B6" s="112">
        <v>2001</v>
      </c>
      <c r="C6" s="112">
        <v>2057</v>
      </c>
      <c r="D6" s="112">
        <v>2211</v>
      </c>
      <c r="E6" s="116">
        <v>2164</v>
      </c>
      <c r="F6" s="112">
        <v>947</v>
      </c>
      <c r="G6" s="112">
        <v>1029</v>
      </c>
      <c r="H6" s="112">
        <v>1170</v>
      </c>
      <c r="I6" s="116">
        <v>1049</v>
      </c>
      <c r="J6" s="112">
        <v>30</v>
      </c>
      <c r="K6" s="112">
        <v>33</v>
      </c>
      <c r="L6" s="112">
        <v>32</v>
      </c>
      <c r="M6" s="116">
        <v>48</v>
      </c>
      <c r="P6" s="19" t="s">
        <v>26</v>
      </c>
      <c r="Q6" s="78">
        <v>0.75499066494327149</v>
      </c>
      <c r="R6" s="78">
        <v>0.24500933505672839</v>
      </c>
      <c r="S6" s="78">
        <v>0</v>
      </c>
      <c r="T6" s="69"/>
    </row>
    <row r="7" spans="1:23" x14ac:dyDescent="0.35">
      <c r="A7" s="19" t="s">
        <v>9</v>
      </c>
      <c r="B7" s="112">
        <v>979</v>
      </c>
      <c r="C7" s="112">
        <v>897</v>
      </c>
      <c r="D7" s="112">
        <v>1074</v>
      </c>
      <c r="E7" s="116">
        <v>1111</v>
      </c>
      <c r="F7" s="112">
        <v>577</v>
      </c>
      <c r="G7" s="112">
        <v>561</v>
      </c>
      <c r="H7" s="112">
        <v>692</v>
      </c>
      <c r="I7" s="116">
        <v>683</v>
      </c>
      <c r="J7" s="112">
        <v>0</v>
      </c>
      <c r="K7" s="112">
        <v>0</v>
      </c>
      <c r="L7" s="112">
        <v>0</v>
      </c>
      <c r="M7" s="116">
        <v>0</v>
      </c>
      <c r="P7" s="19" t="s">
        <v>17</v>
      </c>
      <c r="Q7" s="78">
        <v>0.75432728489004097</v>
      </c>
      <c r="R7" s="78">
        <v>0.24567271510995903</v>
      </c>
      <c r="S7" s="78">
        <v>0</v>
      </c>
      <c r="T7" s="69"/>
    </row>
    <row r="8" spans="1:23" x14ac:dyDescent="0.35">
      <c r="A8" s="21" t="s">
        <v>10</v>
      </c>
      <c r="B8" s="112">
        <v>166</v>
      </c>
      <c r="C8" s="112">
        <v>183</v>
      </c>
      <c r="D8" s="112">
        <v>179</v>
      </c>
      <c r="E8" s="116">
        <v>161</v>
      </c>
      <c r="F8" s="112">
        <v>45</v>
      </c>
      <c r="G8" s="112">
        <v>69</v>
      </c>
      <c r="H8" s="112">
        <v>74</v>
      </c>
      <c r="I8" s="116">
        <v>71</v>
      </c>
      <c r="J8" s="112">
        <v>0</v>
      </c>
      <c r="K8" s="112">
        <v>0</v>
      </c>
      <c r="L8" s="112">
        <v>0</v>
      </c>
      <c r="M8" s="116">
        <v>0</v>
      </c>
      <c r="P8" s="19" t="s">
        <v>3</v>
      </c>
      <c r="Q8" s="159">
        <v>0.72980501392757657</v>
      </c>
      <c r="R8" s="159">
        <v>0.26880222841225626</v>
      </c>
      <c r="S8" s="159">
        <v>1.3927576601671307E-3</v>
      </c>
      <c r="T8" s="69" t="s">
        <v>75</v>
      </c>
    </row>
    <row r="9" spans="1:23" x14ac:dyDescent="0.35">
      <c r="A9" s="19" t="s">
        <v>11</v>
      </c>
      <c r="B9" s="112">
        <v>1186</v>
      </c>
      <c r="C9" s="112">
        <v>1073</v>
      </c>
      <c r="D9" s="112">
        <v>1123</v>
      </c>
      <c r="E9" s="116">
        <v>1124</v>
      </c>
      <c r="F9" s="112">
        <v>575</v>
      </c>
      <c r="G9" s="112">
        <v>507</v>
      </c>
      <c r="H9" s="112">
        <v>559</v>
      </c>
      <c r="I9" s="116">
        <v>587</v>
      </c>
      <c r="J9" s="112">
        <v>0</v>
      </c>
      <c r="K9" s="112">
        <v>0</v>
      </c>
      <c r="L9" s="112">
        <v>0</v>
      </c>
      <c r="M9" s="116">
        <v>0</v>
      </c>
      <c r="P9" s="19" t="s">
        <v>21</v>
      </c>
      <c r="Q9" s="78">
        <v>0.71704545454545443</v>
      </c>
      <c r="R9" s="78">
        <v>0.2829545454545454</v>
      </c>
      <c r="S9" s="78">
        <v>0</v>
      </c>
      <c r="T9" s="69"/>
    </row>
    <row r="10" spans="1:23" x14ac:dyDescent="0.35">
      <c r="A10" s="19" t="s">
        <v>12</v>
      </c>
      <c r="B10" s="112">
        <v>36615</v>
      </c>
      <c r="C10" s="112">
        <v>34861</v>
      </c>
      <c r="D10" s="112">
        <v>36552</v>
      </c>
      <c r="E10" s="116">
        <v>33259</v>
      </c>
      <c r="F10" s="112">
        <v>21371</v>
      </c>
      <c r="G10" s="112">
        <v>20216</v>
      </c>
      <c r="H10" s="112">
        <v>21090</v>
      </c>
      <c r="I10" s="116">
        <v>19625</v>
      </c>
      <c r="J10" s="112">
        <v>19</v>
      </c>
      <c r="K10" s="112">
        <v>60</v>
      </c>
      <c r="L10" s="112">
        <v>85</v>
      </c>
      <c r="M10" s="116">
        <v>18</v>
      </c>
      <c r="P10" s="19" t="s">
        <v>31</v>
      </c>
      <c r="Q10" s="78">
        <v>0.71139371917985983</v>
      </c>
      <c r="R10" s="78">
        <v>0.28030106410589151</v>
      </c>
      <c r="S10" s="78">
        <v>8.3052167142486366E-3</v>
      </c>
      <c r="T10" s="69"/>
    </row>
    <row r="11" spans="1:23" x14ac:dyDescent="0.35">
      <c r="A11" s="19" t="s">
        <v>13</v>
      </c>
      <c r="B11" s="112">
        <v>1052</v>
      </c>
      <c r="C11" s="112">
        <v>1012</v>
      </c>
      <c r="D11" s="112">
        <v>1032</v>
      </c>
      <c r="E11" s="116">
        <v>1032</v>
      </c>
      <c r="F11" s="112">
        <v>660</v>
      </c>
      <c r="G11" s="112">
        <v>625</v>
      </c>
      <c r="H11" s="112">
        <v>686</v>
      </c>
      <c r="I11" s="116">
        <v>648</v>
      </c>
      <c r="J11" s="112">
        <v>4</v>
      </c>
      <c r="K11" s="112">
        <v>2</v>
      </c>
      <c r="L11" s="112">
        <v>0</v>
      </c>
      <c r="M11" s="116">
        <v>0</v>
      </c>
      <c r="P11" s="19" t="s">
        <v>20</v>
      </c>
      <c r="Q11" s="158">
        <v>0.71039435150639874</v>
      </c>
      <c r="R11" s="158">
        <v>0.28960564849360132</v>
      </c>
      <c r="S11" s="158">
        <v>0</v>
      </c>
      <c r="T11" s="69"/>
    </row>
    <row r="12" spans="1:23" x14ac:dyDescent="0.35">
      <c r="A12" s="19" t="s">
        <v>14</v>
      </c>
      <c r="B12" s="112">
        <v>221</v>
      </c>
      <c r="C12" s="112">
        <v>175</v>
      </c>
      <c r="D12" s="112">
        <v>229</v>
      </c>
      <c r="E12" s="116">
        <v>254</v>
      </c>
      <c r="F12" s="112">
        <v>120</v>
      </c>
      <c r="G12" s="112">
        <v>139</v>
      </c>
      <c r="H12" s="112">
        <v>134</v>
      </c>
      <c r="I12" s="116">
        <v>154</v>
      </c>
      <c r="J12" s="112">
        <v>5</v>
      </c>
      <c r="K12" s="112">
        <v>38</v>
      </c>
      <c r="L12" s="112">
        <v>41</v>
      </c>
      <c r="M12" s="116">
        <v>22</v>
      </c>
      <c r="P12" s="19" t="s">
        <v>16</v>
      </c>
      <c r="Q12" s="158">
        <v>0.71081081081081077</v>
      </c>
      <c r="R12" s="158">
        <v>0.28918918918918918</v>
      </c>
      <c r="S12" s="158">
        <v>0</v>
      </c>
      <c r="T12" s="69" t="s">
        <v>75</v>
      </c>
    </row>
    <row r="13" spans="1:23" x14ac:dyDescent="0.35">
      <c r="A13" s="19" t="s">
        <v>15</v>
      </c>
      <c r="B13" s="112">
        <v>4846</v>
      </c>
      <c r="C13" s="112">
        <v>5546</v>
      </c>
      <c r="D13" s="112">
        <v>6009</v>
      </c>
      <c r="E13" s="116">
        <v>6594</v>
      </c>
      <c r="F13" s="112">
        <v>1813</v>
      </c>
      <c r="G13" s="112">
        <v>2225</v>
      </c>
      <c r="H13" s="112">
        <v>2466</v>
      </c>
      <c r="I13" s="116">
        <v>2642</v>
      </c>
      <c r="J13" s="112">
        <v>22</v>
      </c>
      <c r="K13" s="112">
        <v>13</v>
      </c>
      <c r="L13" s="112">
        <v>27</v>
      </c>
      <c r="M13" s="116">
        <v>29</v>
      </c>
      <c r="P13" s="19" t="s">
        <v>15</v>
      </c>
      <c r="Q13" s="78">
        <v>0.71030488043520801</v>
      </c>
      <c r="R13" s="78">
        <v>0.28699463817463117</v>
      </c>
      <c r="S13" s="78">
        <v>2.7004813901608548E-3</v>
      </c>
      <c r="T13" s="69"/>
    </row>
    <row r="14" spans="1:23" x14ac:dyDescent="0.35">
      <c r="A14" s="19" t="s">
        <v>16</v>
      </c>
      <c r="B14" s="112">
        <v>293</v>
      </c>
      <c r="C14" s="112">
        <v>265</v>
      </c>
      <c r="D14" s="112">
        <v>231</v>
      </c>
      <c r="E14" s="116" t="s">
        <v>158</v>
      </c>
      <c r="F14" s="112">
        <v>115</v>
      </c>
      <c r="G14" s="112">
        <v>103</v>
      </c>
      <c r="H14" s="112">
        <v>103</v>
      </c>
      <c r="I14" s="116" t="s">
        <v>161</v>
      </c>
      <c r="J14" s="112">
        <v>0</v>
      </c>
      <c r="K14" s="112">
        <v>0</v>
      </c>
      <c r="L14" s="112">
        <v>0</v>
      </c>
      <c r="M14" s="116">
        <v>0</v>
      </c>
      <c r="P14" s="21" t="s">
        <v>10</v>
      </c>
      <c r="Q14" s="78">
        <v>0.70963364993215738</v>
      </c>
      <c r="R14" s="78">
        <v>0.29036635006784256</v>
      </c>
      <c r="S14" s="78">
        <v>0</v>
      </c>
      <c r="T14" s="69"/>
    </row>
    <row r="15" spans="1:23" ht="16.5" x14ac:dyDescent="0.35">
      <c r="A15" s="19" t="s">
        <v>154</v>
      </c>
      <c r="B15" s="113">
        <v>10071</v>
      </c>
      <c r="C15" s="113">
        <v>12085</v>
      </c>
      <c r="D15" s="113">
        <v>12013</v>
      </c>
      <c r="E15" s="117">
        <v>11986</v>
      </c>
      <c r="F15" s="113">
        <v>3266</v>
      </c>
      <c r="G15" s="113">
        <v>3859</v>
      </c>
      <c r="H15" s="113">
        <v>3943</v>
      </c>
      <c r="I15" s="117">
        <v>3950</v>
      </c>
      <c r="J15" s="113">
        <v>0</v>
      </c>
      <c r="K15" s="113">
        <v>0</v>
      </c>
      <c r="L15" s="113">
        <v>0</v>
      </c>
      <c r="M15" s="117">
        <v>0</v>
      </c>
      <c r="P15" s="19" t="s">
        <v>27</v>
      </c>
      <c r="Q15" s="78">
        <v>0.70585858585858585</v>
      </c>
      <c r="R15" s="78">
        <v>0.29414141414141415</v>
      </c>
      <c r="S15" s="78">
        <v>0</v>
      </c>
      <c r="T15" s="69"/>
    </row>
    <row r="16" spans="1:23" x14ac:dyDescent="0.35">
      <c r="A16" s="19" t="s">
        <v>18</v>
      </c>
      <c r="B16" s="112">
        <v>421</v>
      </c>
      <c r="C16" s="112">
        <v>494</v>
      </c>
      <c r="D16" s="112">
        <v>545</v>
      </c>
      <c r="E16" s="116" t="s">
        <v>159</v>
      </c>
      <c r="F16" s="112">
        <v>97</v>
      </c>
      <c r="G16" s="112">
        <v>116</v>
      </c>
      <c r="H16" s="112">
        <v>119</v>
      </c>
      <c r="I16" s="116" t="s">
        <v>162</v>
      </c>
      <c r="J16" s="112">
        <v>0</v>
      </c>
      <c r="K16" s="112">
        <v>0</v>
      </c>
      <c r="L16" s="112">
        <v>0</v>
      </c>
      <c r="M16" s="116">
        <v>0</v>
      </c>
      <c r="P16" s="22" t="s">
        <v>30</v>
      </c>
      <c r="Q16" s="78">
        <v>0.68162588840040483</v>
      </c>
      <c r="R16" s="78">
        <v>0.31655981925410731</v>
      </c>
      <c r="S16" s="78">
        <v>1.8142923454876885E-3</v>
      </c>
      <c r="T16" s="69"/>
    </row>
    <row r="17" spans="1:20" x14ac:dyDescent="0.35">
      <c r="A17" s="19" t="s">
        <v>19</v>
      </c>
      <c r="B17" s="112">
        <v>1645</v>
      </c>
      <c r="C17" s="112">
        <v>1817</v>
      </c>
      <c r="D17" s="112">
        <v>1969</v>
      </c>
      <c r="E17" s="116">
        <v>2078</v>
      </c>
      <c r="F17" s="112">
        <v>650</v>
      </c>
      <c r="G17" s="112">
        <v>793</v>
      </c>
      <c r="H17" s="112">
        <v>941</v>
      </c>
      <c r="I17" s="116">
        <v>1024</v>
      </c>
      <c r="J17" s="112">
        <v>0</v>
      </c>
      <c r="K17" s="112">
        <v>0</v>
      </c>
      <c r="L17" s="112">
        <v>0</v>
      </c>
      <c r="M17" s="116">
        <v>0</v>
      </c>
      <c r="P17" s="19" t="s">
        <v>19</v>
      </c>
      <c r="Q17" s="78">
        <v>0.68012062166550691</v>
      </c>
      <c r="R17" s="78">
        <v>0.31987937833449315</v>
      </c>
      <c r="S17" s="78">
        <v>0</v>
      </c>
      <c r="T17" s="69"/>
    </row>
    <row r="18" spans="1:20" x14ac:dyDescent="0.35">
      <c r="A18" s="19" t="s">
        <v>1</v>
      </c>
      <c r="B18" s="112">
        <v>2999</v>
      </c>
      <c r="C18" s="112">
        <v>2877</v>
      </c>
      <c r="D18" s="112">
        <v>3134</v>
      </c>
      <c r="E18" s="116">
        <v>3009</v>
      </c>
      <c r="F18" s="112">
        <v>1649</v>
      </c>
      <c r="G18" s="112">
        <v>1711</v>
      </c>
      <c r="H18" s="112">
        <v>1890</v>
      </c>
      <c r="I18" s="116">
        <v>1771</v>
      </c>
      <c r="J18" s="112">
        <v>7</v>
      </c>
      <c r="K18" s="112">
        <v>7</v>
      </c>
      <c r="L18" s="112">
        <v>17</v>
      </c>
      <c r="M18" s="116">
        <v>10</v>
      </c>
      <c r="P18" s="19" t="s">
        <v>6</v>
      </c>
      <c r="Q18" s="78">
        <v>0.66935416839830442</v>
      </c>
      <c r="R18" s="78">
        <v>0.33064583160169558</v>
      </c>
      <c r="S18" s="78">
        <v>0</v>
      </c>
      <c r="T18" s="69"/>
    </row>
    <row r="19" spans="1:20" x14ac:dyDescent="0.35">
      <c r="A19" s="19" t="s">
        <v>2</v>
      </c>
      <c r="B19" s="114">
        <v>810</v>
      </c>
      <c r="C19" s="114">
        <v>885</v>
      </c>
      <c r="D19" s="114">
        <v>1099</v>
      </c>
      <c r="E19" s="118">
        <v>902</v>
      </c>
      <c r="F19" s="114">
        <v>406</v>
      </c>
      <c r="G19" s="114">
        <v>476</v>
      </c>
      <c r="H19" s="114">
        <v>585</v>
      </c>
      <c r="I19" s="118">
        <v>536</v>
      </c>
      <c r="J19" s="114">
        <v>0</v>
      </c>
      <c r="K19" s="114">
        <v>2</v>
      </c>
      <c r="L19" s="114">
        <v>2</v>
      </c>
      <c r="M19" s="118">
        <v>2</v>
      </c>
      <c r="P19" s="19" t="s">
        <v>11</v>
      </c>
      <c r="Q19" s="78">
        <v>0.66760506736376435</v>
      </c>
      <c r="R19" s="78">
        <v>0.33239493263623565</v>
      </c>
      <c r="S19" s="78">
        <v>0</v>
      </c>
      <c r="T19" s="69"/>
    </row>
    <row r="20" spans="1:20" x14ac:dyDescent="0.35">
      <c r="A20" s="19" t="s">
        <v>20</v>
      </c>
      <c r="B20" s="114">
        <v>10012</v>
      </c>
      <c r="C20" s="114">
        <v>11466</v>
      </c>
      <c r="D20" s="114">
        <v>12023</v>
      </c>
      <c r="E20" s="118">
        <v>11927</v>
      </c>
      <c r="F20" s="114">
        <v>4090</v>
      </c>
      <c r="G20" s="114">
        <v>4524</v>
      </c>
      <c r="H20" s="114">
        <v>4852</v>
      </c>
      <c r="I20" s="118">
        <v>5062</v>
      </c>
      <c r="J20" s="114">
        <v>0</v>
      </c>
      <c r="K20" s="114">
        <v>0</v>
      </c>
      <c r="L20" s="114">
        <v>0</v>
      </c>
      <c r="M20" s="118">
        <v>0</v>
      </c>
      <c r="P20" s="19" t="s">
        <v>8</v>
      </c>
      <c r="Q20" s="78">
        <v>0.65679567037679976</v>
      </c>
      <c r="R20" s="78">
        <v>0.33166547533952823</v>
      </c>
      <c r="S20" s="78">
        <v>1.1538854283672009E-2</v>
      </c>
      <c r="T20" s="69"/>
    </row>
    <row r="21" spans="1:20" x14ac:dyDescent="0.35">
      <c r="A21" s="19" t="s">
        <v>21</v>
      </c>
      <c r="B21" s="112">
        <v>151</v>
      </c>
      <c r="C21" s="112">
        <v>203</v>
      </c>
      <c r="D21" s="112">
        <v>185</v>
      </c>
      <c r="E21" s="116">
        <v>243</v>
      </c>
      <c r="F21" s="112">
        <v>66</v>
      </c>
      <c r="G21" s="112">
        <v>64</v>
      </c>
      <c r="H21" s="112">
        <v>82</v>
      </c>
      <c r="I21" s="116">
        <v>103</v>
      </c>
      <c r="J21" s="112">
        <v>0</v>
      </c>
      <c r="K21" s="112">
        <v>0</v>
      </c>
      <c r="L21" s="112">
        <v>0</v>
      </c>
      <c r="M21" s="116">
        <v>0</v>
      </c>
      <c r="P21" s="19" t="s">
        <v>0</v>
      </c>
      <c r="Q21" s="78">
        <v>0.65072886297376098</v>
      </c>
      <c r="R21" s="78">
        <v>0.34927113702623908</v>
      </c>
      <c r="S21" s="78">
        <v>0</v>
      </c>
      <c r="T21" s="69"/>
    </row>
    <row r="22" spans="1:20" x14ac:dyDescent="0.35">
      <c r="A22" s="19" t="s">
        <v>22</v>
      </c>
      <c r="B22" s="112">
        <v>318</v>
      </c>
      <c r="C22" s="112">
        <v>285</v>
      </c>
      <c r="D22" s="112">
        <v>276</v>
      </c>
      <c r="E22" s="116">
        <v>254</v>
      </c>
      <c r="F22" s="112">
        <v>172</v>
      </c>
      <c r="G22" s="112">
        <v>163</v>
      </c>
      <c r="H22" s="112">
        <v>147</v>
      </c>
      <c r="I22" s="116">
        <v>131</v>
      </c>
      <c r="J22" s="112">
        <v>0</v>
      </c>
      <c r="K22" s="112">
        <v>1</v>
      </c>
      <c r="L22" s="112">
        <v>2</v>
      </c>
      <c r="M22" s="116">
        <v>0</v>
      </c>
      <c r="P22" s="19" t="s">
        <v>4</v>
      </c>
      <c r="Q22" s="78">
        <v>0.64807256235827659</v>
      </c>
      <c r="R22" s="78">
        <v>0.35192743764172335</v>
      </c>
      <c r="S22" s="78">
        <v>0</v>
      </c>
      <c r="T22" s="69"/>
    </row>
    <row r="23" spans="1:20" x14ac:dyDescent="0.35">
      <c r="A23" s="19" t="s">
        <v>23</v>
      </c>
      <c r="B23" s="112">
        <v>249</v>
      </c>
      <c r="C23" s="112">
        <v>242</v>
      </c>
      <c r="D23" s="112">
        <v>268</v>
      </c>
      <c r="E23" s="116">
        <v>295</v>
      </c>
      <c r="F23" s="112">
        <v>124</v>
      </c>
      <c r="G23" s="112">
        <v>146</v>
      </c>
      <c r="H23" s="112">
        <v>206</v>
      </c>
      <c r="I23" s="116">
        <v>192</v>
      </c>
      <c r="J23" s="112">
        <v>3</v>
      </c>
      <c r="K23" s="112">
        <v>4</v>
      </c>
      <c r="L23" s="112">
        <v>2</v>
      </c>
      <c r="M23" s="116">
        <v>3</v>
      </c>
      <c r="P23" s="19" t="s">
        <v>22</v>
      </c>
      <c r="Q23" s="78">
        <v>0.64733915806195397</v>
      </c>
      <c r="R23" s="78">
        <v>0.35027799841143764</v>
      </c>
      <c r="S23" s="78">
        <v>2.3828435266084191E-3</v>
      </c>
      <c r="T23" s="69"/>
    </row>
    <row r="24" spans="1:20" x14ac:dyDescent="0.35">
      <c r="A24" s="19" t="s">
        <v>3</v>
      </c>
      <c r="B24" s="112">
        <v>171</v>
      </c>
      <c r="C24" s="112">
        <v>251</v>
      </c>
      <c r="D24" s="112">
        <v>273</v>
      </c>
      <c r="E24" s="116" t="s">
        <v>160</v>
      </c>
      <c r="F24" s="112">
        <v>71</v>
      </c>
      <c r="G24" s="112">
        <v>87</v>
      </c>
      <c r="H24" s="112">
        <v>106</v>
      </c>
      <c r="I24" s="116" t="s">
        <v>163</v>
      </c>
      <c r="J24" s="112">
        <v>0</v>
      </c>
      <c r="K24" s="112">
        <v>1</v>
      </c>
      <c r="L24" s="112">
        <v>0</v>
      </c>
      <c r="M24" s="116">
        <v>0</v>
      </c>
      <c r="P24" s="4" t="s">
        <v>7</v>
      </c>
      <c r="Q24" s="78">
        <v>0.64471347106665422</v>
      </c>
      <c r="R24" s="78">
        <v>0.35505281854725623</v>
      </c>
      <c r="S24" s="78">
        <v>2.3371038608955782E-4</v>
      </c>
      <c r="T24" s="69"/>
    </row>
    <row r="25" spans="1:20" x14ac:dyDescent="0.35">
      <c r="A25" s="19" t="s">
        <v>24</v>
      </c>
      <c r="B25" s="112">
        <v>6114</v>
      </c>
      <c r="C25" s="112">
        <v>7328</v>
      </c>
      <c r="D25" s="112">
        <v>8265</v>
      </c>
      <c r="E25" s="116">
        <v>8351</v>
      </c>
      <c r="F25" s="112">
        <v>4102</v>
      </c>
      <c r="G25" s="112">
        <v>5046</v>
      </c>
      <c r="H25" s="112">
        <v>6086</v>
      </c>
      <c r="I25" s="116">
        <v>5993</v>
      </c>
      <c r="J25" s="112">
        <v>9</v>
      </c>
      <c r="K25" s="112">
        <v>6</v>
      </c>
      <c r="L25" s="112">
        <v>22</v>
      </c>
      <c r="M25" s="116">
        <v>33</v>
      </c>
      <c r="P25" s="19" t="s">
        <v>2</v>
      </c>
      <c r="Q25" s="78">
        <v>0.64290487859211398</v>
      </c>
      <c r="R25" s="78">
        <v>0.35575852082869236</v>
      </c>
      <c r="S25" s="78">
        <v>1.3366005791935842E-3</v>
      </c>
      <c r="T25" s="69"/>
    </row>
    <row r="26" spans="1:20" x14ac:dyDescent="0.35">
      <c r="A26" s="19" t="s">
        <v>25</v>
      </c>
      <c r="B26" s="112">
        <v>5562</v>
      </c>
      <c r="C26" s="112">
        <v>5146</v>
      </c>
      <c r="D26" s="112">
        <v>4610</v>
      </c>
      <c r="E26" s="118">
        <v>4557</v>
      </c>
      <c r="F26" s="112">
        <v>3240</v>
      </c>
      <c r="G26" s="112">
        <v>3121</v>
      </c>
      <c r="H26" s="112">
        <v>2923</v>
      </c>
      <c r="I26" s="118">
        <v>3008</v>
      </c>
      <c r="J26" s="112">
        <v>3</v>
      </c>
      <c r="K26" s="112">
        <v>9</v>
      </c>
      <c r="L26" s="112">
        <v>8</v>
      </c>
      <c r="M26" s="118">
        <v>29</v>
      </c>
      <c r="P26" s="19" t="s">
        <v>28</v>
      </c>
      <c r="Q26" s="78">
        <v>0.64083175803402648</v>
      </c>
      <c r="R26" s="78">
        <v>0.35841209829867676</v>
      </c>
      <c r="S26" s="78">
        <v>7.5614366729678643E-4</v>
      </c>
      <c r="T26" s="69"/>
    </row>
    <row r="27" spans="1:20" x14ac:dyDescent="0.35">
      <c r="A27" s="19" t="s">
        <v>26</v>
      </c>
      <c r="B27" s="112">
        <v>1445</v>
      </c>
      <c r="C27" s="112">
        <v>1662</v>
      </c>
      <c r="D27" s="112">
        <v>1684</v>
      </c>
      <c r="E27" s="116">
        <v>1911</v>
      </c>
      <c r="F27" s="112">
        <v>432</v>
      </c>
      <c r="G27" s="112">
        <v>499</v>
      </c>
      <c r="H27" s="112">
        <v>618</v>
      </c>
      <c r="I27" s="116">
        <v>589</v>
      </c>
      <c r="J27" s="112">
        <v>0</v>
      </c>
      <c r="K27" s="112">
        <v>0</v>
      </c>
      <c r="L27" s="112">
        <v>0</v>
      </c>
      <c r="M27" s="116">
        <v>0</v>
      </c>
      <c r="P27" s="19" t="s">
        <v>12</v>
      </c>
      <c r="Q27" s="78">
        <v>0.63144432513301874</v>
      </c>
      <c r="R27" s="78">
        <v>0.367572361039055</v>
      </c>
      <c r="S27" s="78">
        <v>9.8331382792611263E-4</v>
      </c>
      <c r="T27" s="69"/>
    </row>
    <row r="28" spans="1:20" x14ac:dyDescent="0.35">
      <c r="A28" s="19" t="s">
        <v>4</v>
      </c>
      <c r="B28" s="112">
        <v>3657</v>
      </c>
      <c r="C28" s="112">
        <v>2477</v>
      </c>
      <c r="D28" s="112">
        <v>2418</v>
      </c>
      <c r="E28" s="116">
        <v>2250</v>
      </c>
      <c r="F28" s="112">
        <v>1834</v>
      </c>
      <c r="G28" s="112">
        <v>1319</v>
      </c>
      <c r="H28" s="112">
        <v>1272</v>
      </c>
      <c r="I28" s="116">
        <v>1289</v>
      </c>
      <c r="J28" s="112">
        <v>0</v>
      </c>
      <c r="K28" s="112">
        <v>0</v>
      </c>
      <c r="L28" s="112">
        <v>0</v>
      </c>
      <c r="M28" s="116">
        <v>0</v>
      </c>
      <c r="P28" s="19" t="s">
        <v>32</v>
      </c>
      <c r="Q28" s="78">
        <v>0.63033741415347866</v>
      </c>
      <c r="R28" s="78">
        <v>0.36966258584652134</v>
      </c>
      <c r="S28" s="78">
        <v>0</v>
      </c>
      <c r="T28" s="69"/>
    </row>
    <row r="29" spans="1:20" x14ac:dyDescent="0.35">
      <c r="A29" s="19" t="s">
        <v>5</v>
      </c>
      <c r="B29" s="112">
        <v>1741</v>
      </c>
      <c r="C29" s="112">
        <v>2153</v>
      </c>
      <c r="D29" s="112">
        <v>2750</v>
      </c>
      <c r="E29" s="116">
        <v>2670</v>
      </c>
      <c r="F29" s="112">
        <v>1357</v>
      </c>
      <c r="G29" s="112">
        <v>1629</v>
      </c>
      <c r="H29" s="112">
        <v>1965</v>
      </c>
      <c r="I29" s="116">
        <v>1902</v>
      </c>
      <c r="J29" s="112">
        <v>0</v>
      </c>
      <c r="K29" s="112">
        <v>2</v>
      </c>
      <c r="L29" s="112">
        <v>3</v>
      </c>
      <c r="M29" s="116">
        <v>3</v>
      </c>
      <c r="P29" s="19" t="s">
        <v>1</v>
      </c>
      <c r="Q29" s="78">
        <v>0.62525994731734369</v>
      </c>
      <c r="R29" s="78">
        <v>0.37238319700540695</v>
      </c>
      <c r="S29" s="78">
        <v>2.3568556772494112E-3</v>
      </c>
      <c r="T29" s="69"/>
    </row>
    <row r="30" spans="1:20" x14ac:dyDescent="0.35">
      <c r="A30" s="19" t="s">
        <v>27</v>
      </c>
      <c r="B30" s="112">
        <v>486</v>
      </c>
      <c r="C30" s="112">
        <v>563</v>
      </c>
      <c r="D30" s="112">
        <v>607</v>
      </c>
      <c r="E30" s="116">
        <v>577</v>
      </c>
      <c r="F30" s="112">
        <v>192</v>
      </c>
      <c r="G30" s="112">
        <v>221</v>
      </c>
      <c r="H30" s="112">
        <v>255</v>
      </c>
      <c r="I30" s="116">
        <v>252</v>
      </c>
      <c r="J30" s="112">
        <v>0</v>
      </c>
      <c r="K30" s="112">
        <v>0</v>
      </c>
      <c r="L30" s="112">
        <v>0</v>
      </c>
      <c r="M30" s="116">
        <v>0</v>
      </c>
      <c r="P30" s="19" t="s">
        <v>9</v>
      </c>
      <c r="Q30" s="78">
        <v>0.61418891988840174</v>
      </c>
      <c r="R30" s="78">
        <v>0.38581108011159831</v>
      </c>
      <c r="S30" s="78">
        <v>0</v>
      </c>
      <c r="T30" s="69"/>
    </row>
    <row r="31" spans="1:20" x14ac:dyDescent="0.35">
      <c r="A31" s="19" t="s">
        <v>28</v>
      </c>
      <c r="B31" s="114">
        <v>589</v>
      </c>
      <c r="C31" s="114">
        <v>587</v>
      </c>
      <c r="D31" s="114">
        <v>556</v>
      </c>
      <c r="E31" s="118">
        <v>552</v>
      </c>
      <c r="F31" s="114">
        <v>324</v>
      </c>
      <c r="G31" s="114">
        <v>282</v>
      </c>
      <c r="H31" s="114">
        <v>324</v>
      </c>
      <c r="I31" s="118">
        <v>342</v>
      </c>
      <c r="J31" s="114">
        <v>1</v>
      </c>
      <c r="K31" s="114">
        <v>0</v>
      </c>
      <c r="L31" s="114">
        <v>2</v>
      </c>
      <c r="M31" s="118">
        <v>0</v>
      </c>
      <c r="P31" s="19" t="s">
        <v>25</v>
      </c>
      <c r="Q31" s="78">
        <v>0.61137926615693472</v>
      </c>
      <c r="R31" s="78">
        <v>0.38665584554269361</v>
      </c>
      <c r="S31" s="78">
        <v>1.9648883003716201E-3</v>
      </c>
      <c r="T31" s="69"/>
    </row>
    <row r="32" spans="1:20" x14ac:dyDescent="0.35">
      <c r="A32" s="19" t="s">
        <v>29</v>
      </c>
      <c r="B32" s="112" t="s">
        <v>44</v>
      </c>
      <c r="C32" s="112" t="s">
        <v>44</v>
      </c>
      <c r="D32" s="112" t="s">
        <v>44</v>
      </c>
      <c r="E32" s="116" t="s">
        <v>44</v>
      </c>
      <c r="F32" s="112" t="s">
        <v>44</v>
      </c>
      <c r="G32" s="112" t="s">
        <v>44</v>
      </c>
      <c r="H32" s="112" t="s">
        <v>44</v>
      </c>
      <c r="I32" s="116" t="s">
        <v>44</v>
      </c>
      <c r="J32" s="112" t="s">
        <v>44</v>
      </c>
      <c r="K32" s="112" t="s">
        <v>44</v>
      </c>
      <c r="L32" s="112" t="s">
        <v>44</v>
      </c>
      <c r="M32" s="116" t="s">
        <v>44</v>
      </c>
      <c r="P32" s="19" t="s">
        <v>13</v>
      </c>
      <c r="Q32" s="78">
        <v>0.61068096088941826</v>
      </c>
      <c r="R32" s="78">
        <v>0.38892197736748063</v>
      </c>
      <c r="S32" s="78">
        <v>3.9706174310105219E-4</v>
      </c>
      <c r="T32" s="69"/>
    </row>
    <row r="33" spans="1:20" x14ac:dyDescent="0.35">
      <c r="A33" s="22" t="s">
        <v>30</v>
      </c>
      <c r="B33" s="112">
        <v>15776.839209999998</v>
      </c>
      <c r="C33" s="112">
        <v>17774.88348</v>
      </c>
      <c r="D33" s="112">
        <v>18956.12528</v>
      </c>
      <c r="E33" s="116">
        <v>18898.53945</v>
      </c>
      <c r="F33" s="112">
        <v>6599.1316200000001</v>
      </c>
      <c r="G33" s="112">
        <v>7727.7232100000001</v>
      </c>
      <c r="H33" s="112">
        <v>8988.5112700000009</v>
      </c>
      <c r="I33" s="116">
        <v>9119.1688200000008</v>
      </c>
      <c r="J33" s="112">
        <v>10.099449999999999</v>
      </c>
      <c r="K33" s="112">
        <v>34.274749999999997</v>
      </c>
      <c r="L33" s="112">
        <v>44.57882</v>
      </c>
      <c r="M33" s="116">
        <v>69.216309999999993</v>
      </c>
      <c r="P33" s="19" t="s">
        <v>23</v>
      </c>
      <c r="Q33" s="78">
        <v>0.59278350515463918</v>
      </c>
      <c r="R33" s="78">
        <v>0.40058910162002953</v>
      </c>
      <c r="S33" s="78">
        <v>6.6273932253313704E-3</v>
      </c>
      <c r="T33" s="69"/>
    </row>
    <row r="34" spans="1:20" x14ac:dyDescent="0.35">
      <c r="A34" s="19" t="s">
        <v>6</v>
      </c>
      <c r="B34" s="112">
        <v>2557</v>
      </c>
      <c r="C34" s="112">
        <v>2618</v>
      </c>
      <c r="D34" s="112">
        <v>2697</v>
      </c>
      <c r="E34" s="116">
        <v>2738</v>
      </c>
      <c r="F34" s="112">
        <v>1236</v>
      </c>
      <c r="G34" s="112">
        <v>1315</v>
      </c>
      <c r="H34" s="112">
        <v>1305</v>
      </c>
      <c r="I34" s="116">
        <v>1358</v>
      </c>
      <c r="J34" s="112">
        <v>0</v>
      </c>
      <c r="K34" s="112">
        <v>0</v>
      </c>
      <c r="L34" s="112">
        <v>0</v>
      </c>
      <c r="M34" s="116">
        <v>0</v>
      </c>
      <c r="P34" s="19" t="s">
        <v>24</v>
      </c>
      <c r="Q34" s="78">
        <v>0.58215414539265742</v>
      </c>
      <c r="R34" s="78">
        <v>0.41636275224896668</v>
      </c>
      <c r="S34" s="78">
        <v>1.4831023583758813E-3</v>
      </c>
      <c r="T34" s="69"/>
    </row>
    <row r="35" spans="1:20" x14ac:dyDescent="0.35">
      <c r="A35" s="19" t="s">
        <v>31</v>
      </c>
      <c r="B35" s="112">
        <v>1526</v>
      </c>
      <c r="C35" s="112">
        <v>1746</v>
      </c>
      <c r="D35" s="112">
        <v>1840</v>
      </c>
      <c r="E35" s="116">
        <v>1896</v>
      </c>
      <c r="F35" s="112">
        <v>516</v>
      </c>
      <c r="G35" s="112">
        <v>684</v>
      </c>
      <c r="H35" s="112">
        <v>744</v>
      </c>
      <c r="I35" s="116">
        <v>732</v>
      </c>
      <c r="J35" s="112">
        <v>27</v>
      </c>
      <c r="K35" s="112">
        <v>23</v>
      </c>
      <c r="L35" s="112">
        <v>17</v>
      </c>
      <c r="M35" s="116">
        <v>24</v>
      </c>
      <c r="P35" s="19" t="s">
        <v>5</v>
      </c>
      <c r="Q35" s="78">
        <v>0.57910835818612827</v>
      </c>
      <c r="R35" s="78">
        <v>0.42027988070658401</v>
      </c>
      <c r="S35" s="78">
        <v>6.1176110728760399E-4</v>
      </c>
      <c r="T35" s="69"/>
    </row>
    <row r="36" spans="1:20" x14ac:dyDescent="0.35">
      <c r="A36" s="19" t="s">
        <v>0</v>
      </c>
      <c r="B36" s="112">
        <v>415</v>
      </c>
      <c r="C36" s="112">
        <v>375</v>
      </c>
      <c r="D36" s="112">
        <v>362</v>
      </c>
      <c r="E36" s="116">
        <v>379</v>
      </c>
      <c r="F36" s="112">
        <v>212</v>
      </c>
      <c r="G36" s="112">
        <v>194</v>
      </c>
      <c r="H36" s="112">
        <v>216</v>
      </c>
      <c r="I36" s="116">
        <v>189</v>
      </c>
      <c r="J36" s="112">
        <v>0</v>
      </c>
      <c r="K36" s="112">
        <v>0</v>
      </c>
      <c r="L36" s="112">
        <v>0</v>
      </c>
      <c r="M36" s="116">
        <v>0</v>
      </c>
      <c r="P36" s="19" t="s">
        <v>14</v>
      </c>
      <c r="Q36" s="78">
        <v>0.55480607082630684</v>
      </c>
      <c r="R36" s="78">
        <v>0.3600337268128162</v>
      </c>
      <c r="S36" s="78">
        <v>8.5160202360876888E-2</v>
      </c>
      <c r="T36" s="69"/>
    </row>
    <row r="37" spans="1:20" x14ac:dyDescent="0.35">
      <c r="A37" s="19" t="s">
        <v>32</v>
      </c>
      <c r="B37" s="112">
        <v>1944</v>
      </c>
      <c r="C37" s="112">
        <v>2112</v>
      </c>
      <c r="D37" s="112">
        <v>2087</v>
      </c>
      <c r="E37" s="116">
        <v>2134</v>
      </c>
      <c r="F37" s="112">
        <v>1010</v>
      </c>
      <c r="G37" s="112">
        <v>1235</v>
      </c>
      <c r="H37" s="112">
        <v>1215</v>
      </c>
      <c r="I37" s="116">
        <v>1264</v>
      </c>
      <c r="J37" s="112">
        <v>0</v>
      </c>
      <c r="K37" s="112">
        <v>0</v>
      </c>
      <c r="L37" s="112">
        <v>0</v>
      </c>
      <c r="M37" s="116">
        <v>0</v>
      </c>
    </row>
    <row r="38" spans="1:20" x14ac:dyDescent="0.35">
      <c r="P38" s="19" t="s">
        <v>38</v>
      </c>
      <c r="Q38" s="161">
        <v>0.65591878676210047</v>
      </c>
      <c r="R38" s="161">
        <v>0.34297144072000574</v>
      </c>
      <c r="S38" s="161">
        <v>1.1097725178938417E-3</v>
      </c>
      <c r="T38" s="56"/>
    </row>
    <row r="39" spans="1:20" x14ac:dyDescent="0.35">
      <c r="A39" s="19" t="s">
        <v>38</v>
      </c>
      <c r="B39" s="119">
        <f>SUM(B5:B31)</f>
        <v>98111</v>
      </c>
      <c r="C39" s="119">
        <f>SUM(C5:C31)</f>
        <v>101092</v>
      </c>
      <c r="D39" s="119">
        <f>SUM(D5:D31)</f>
        <v>105932</v>
      </c>
      <c r="E39" s="120">
        <v>102916</v>
      </c>
      <c r="F39" s="119">
        <f>SUM(F5:F31)</f>
        <v>50633</v>
      </c>
      <c r="G39" s="119">
        <f>SUM(G5:G31)</f>
        <v>51972</v>
      </c>
      <c r="H39" s="119">
        <f>SUM(H5:H31)</f>
        <v>55929</v>
      </c>
      <c r="I39" s="120">
        <v>54442</v>
      </c>
      <c r="J39" s="119">
        <f>SUM(J5:J31)</f>
        <v>104</v>
      </c>
      <c r="K39" s="119">
        <f>SUM(K5:K31)</f>
        <v>179</v>
      </c>
      <c r="L39" s="119">
        <f>SUM(L5:L31)</f>
        <v>243</v>
      </c>
      <c r="M39" s="120">
        <f>SUM(M5:M31)</f>
        <v>201</v>
      </c>
    </row>
    <row r="40" spans="1:20" x14ac:dyDescent="0.35">
      <c r="A40" t="s">
        <v>136</v>
      </c>
    </row>
    <row r="41" spans="1:20" ht="16.5" x14ac:dyDescent="0.35">
      <c r="A41" t="s">
        <v>149</v>
      </c>
    </row>
  </sheetData>
  <mergeCells count="4">
    <mergeCell ref="F3:I3"/>
    <mergeCell ref="J3:M3"/>
    <mergeCell ref="B3:E3"/>
    <mergeCell ref="Q2:T3"/>
  </mergeCells>
  <conditionalFormatting sqref="B5:M37">
    <cfRule type="expression" dxfId="6" priority="3">
      <formula>ROW()=EVEN(ROW())</formula>
    </cfRule>
  </conditionalFormatting>
  <conditionalFormatting sqref="B39:M39">
    <cfRule type="expression" dxfId="5" priority="4">
      <formula>ROW()=ODD(ROW())</formula>
    </cfRule>
  </conditionalFormatting>
  <conditionalFormatting sqref="Q5:T36">
    <cfRule type="expression" dxfId="4" priority="2">
      <formula>ROW()=EVEN(ROW())</formula>
    </cfRule>
  </conditionalFormatting>
  <conditionalFormatting sqref="Q38:T38">
    <cfRule type="expression" dxfId="3" priority="1">
      <formula>ROW()=EVEN(ROW())</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0"/>
  <sheetViews>
    <sheetView tabSelected="1" workbookViewId="0">
      <selection activeCell="G41" sqref="G41"/>
    </sheetView>
  </sheetViews>
  <sheetFormatPr defaultRowHeight="14.5" x14ac:dyDescent="0.35"/>
  <cols>
    <col min="2" max="4" width="12.81640625" customWidth="1"/>
    <col min="5" max="5" width="10.7265625" customWidth="1"/>
    <col min="9" max="11" width="18.7265625" customWidth="1"/>
    <col min="19" max="19" width="23.08984375" customWidth="1"/>
    <col min="20" max="20" width="24.36328125" customWidth="1"/>
    <col min="21" max="21" width="10.54296875" customWidth="1"/>
  </cols>
  <sheetData>
    <row r="1" spans="1:15" x14ac:dyDescent="0.35">
      <c r="A1" t="s">
        <v>246</v>
      </c>
    </row>
    <row r="2" spans="1:15" x14ac:dyDescent="0.35">
      <c r="I2" s="170" t="s">
        <v>243</v>
      </c>
      <c r="J2" s="170"/>
      <c r="K2" s="170"/>
    </row>
    <row r="3" spans="1:15" x14ac:dyDescent="0.35">
      <c r="A3" s="7"/>
      <c r="B3" s="7"/>
      <c r="C3" s="7"/>
      <c r="D3" s="7"/>
      <c r="E3" s="7"/>
      <c r="F3" s="7"/>
      <c r="G3" s="7"/>
      <c r="I3" s="170"/>
      <c r="J3" s="170"/>
      <c r="K3" s="170"/>
      <c r="L3" s="7"/>
      <c r="M3" s="7"/>
      <c r="N3" s="7"/>
      <c r="O3" s="7"/>
    </row>
    <row r="4" spans="1:15" ht="29" x14ac:dyDescent="0.35">
      <c r="A4" s="7"/>
      <c r="B4" s="103">
        <v>2021</v>
      </c>
      <c r="C4" s="103">
        <v>2022</v>
      </c>
      <c r="D4" s="103">
        <v>2023</v>
      </c>
      <c r="E4" s="103" t="s">
        <v>78</v>
      </c>
      <c r="F4" s="7"/>
      <c r="I4" s="162" t="s">
        <v>79</v>
      </c>
      <c r="J4" s="162" t="s">
        <v>80</v>
      </c>
      <c r="K4" s="162"/>
      <c r="O4" s="7"/>
    </row>
    <row r="5" spans="1:15" x14ac:dyDescent="0.35">
      <c r="A5" s="107" t="s">
        <v>7</v>
      </c>
      <c r="B5" s="104">
        <v>8932664</v>
      </c>
      <c r="C5" s="104">
        <v>8978929</v>
      </c>
      <c r="D5" s="104">
        <v>9104772</v>
      </c>
      <c r="E5" s="104">
        <v>9005455</v>
      </c>
      <c r="F5" s="7"/>
      <c r="H5" s="37" t="s">
        <v>16</v>
      </c>
      <c r="I5" s="163">
        <v>38.778066980801121</v>
      </c>
      <c r="J5" s="164">
        <v>66.83797259113237</v>
      </c>
      <c r="K5" s="69" t="s">
        <v>75</v>
      </c>
      <c r="O5" s="7"/>
    </row>
    <row r="6" spans="1:15" x14ac:dyDescent="0.35">
      <c r="A6" s="108" t="s">
        <v>8</v>
      </c>
      <c r="B6" s="104">
        <v>11566041</v>
      </c>
      <c r="C6" s="104">
        <v>11617623</v>
      </c>
      <c r="D6" s="104">
        <v>11742796</v>
      </c>
      <c r="E6" s="104">
        <v>11642153.333333334</v>
      </c>
      <c r="F6" s="7"/>
      <c r="H6" s="37" t="s">
        <v>18</v>
      </c>
      <c r="I6" s="165">
        <v>60.178136791718138</v>
      </c>
      <c r="J6" s="166">
        <v>61.192197022015655</v>
      </c>
      <c r="K6" s="69"/>
      <c r="O6" s="7"/>
    </row>
    <row r="7" spans="1:15" x14ac:dyDescent="0.35">
      <c r="A7" s="108" t="s">
        <v>9</v>
      </c>
      <c r="B7" s="104">
        <v>6916548</v>
      </c>
      <c r="C7" s="104">
        <v>6838937</v>
      </c>
      <c r="D7" s="104">
        <v>6447710</v>
      </c>
      <c r="E7" s="104">
        <v>6734398.333333333</v>
      </c>
      <c r="F7" s="7"/>
      <c r="H7" s="37" t="s">
        <v>0</v>
      </c>
      <c r="I7" s="165">
        <v>18.766532257001156</v>
      </c>
      <c r="J7" s="166">
        <v>105.17844059070909</v>
      </c>
      <c r="K7" s="69"/>
      <c r="O7" s="7"/>
    </row>
    <row r="8" spans="1:15" x14ac:dyDescent="0.35">
      <c r="A8" s="109" t="s">
        <v>10</v>
      </c>
      <c r="B8" s="104">
        <v>896005</v>
      </c>
      <c r="C8" s="104">
        <v>904705</v>
      </c>
      <c r="D8" s="104">
        <v>920701</v>
      </c>
      <c r="E8" s="104">
        <v>907137</v>
      </c>
      <c r="F8" s="7"/>
      <c r="H8" s="37" t="s">
        <v>11</v>
      </c>
      <c r="I8" s="165">
        <v>48.680002719839123</v>
      </c>
      <c r="J8" s="166">
        <v>155.18311123446153</v>
      </c>
      <c r="K8" s="69"/>
      <c r="O8" s="7"/>
    </row>
    <row r="9" spans="1:15" x14ac:dyDescent="0.35">
      <c r="A9" s="108" t="s">
        <v>11</v>
      </c>
      <c r="B9" s="104">
        <v>10701777</v>
      </c>
      <c r="C9" s="104">
        <v>10516707</v>
      </c>
      <c r="D9" s="104">
        <v>10827529</v>
      </c>
      <c r="E9" s="104">
        <v>10682004.333333334</v>
      </c>
      <c r="F9" s="7"/>
      <c r="H9" s="37" t="s">
        <v>28</v>
      </c>
      <c r="I9" s="165">
        <v>45.150225582656923</v>
      </c>
      <c r="J9" s="166">
        <v>160.13933469886729</v>
      </c>
      <c r="K9" s="69"/>
      <c r="O9" s="7"/>
    </row>
    <row r="10" spans="1:15" x14ac:dyDescent="0.35">
      <c r="A10" s="108" t="s">
        <v>12</v>
      </c>
      <c r="B10" s="104">
        <v>83155031</v>
      </c>
      <c r="C10" s="104">
        <v>83237124</v>
      </c>
      <c r="D10" s="104">
        <v>84358845</v>
      </c>
      <c r="E10" s="104">
        <v>83583666.666666672</v>
      </c>
      <c r="F10" s="7"/>
      <c r="H10" s="37" t="s">
        <v>23</v>
      </c>
      <c r="I10" s="165">
        <v>50.479036599902329</v>
      </c>
      <c r="J10" s="166">
        <v>160.53988689149264</v>
      </c>
      <c r="K10" s="69"/>
      <c r="O10" s="7"/>
    </row>
    <row r="11" spans="1:15" x14ac:dyDescent="0.35">
      <c r="A11" s="108" t="s">
        <v>13</v>
      </c>
      <c r="B11" s="104">
        <v>5840045</v>
      </c>
      <c r="C11" s="104">
        <v>5873420</v>
      </c>
      <c r="D11" s="104">
        <v>5932654</v>
      </c>
      <c r="E11" s="104">
        <v>5882039.666666667</v>
      </c>
      <c r="F11" s="7"/>
      <c r="H11" s="37" t="s">
        <v>15</v>
      </c>
      <c r="I11" s="165">
        <v>35.58121800659854</v>
      </c>
      <c r="J11" s="166">
        <v>178.78774853227125</v>
      </c>
      <c r="K11" s="69"/>
      <c r="O11" s="7"/>
    </row>
    <row r="12" spans="1:15" x14ac:dyDescent="0.35">
      <c r="A12" s="108" t="s">
        <v>14</v>
      </c>
      <c r="B12" s="104">
        <v>1330068</v>
      </c>
      <c r="C12" s="104">
        <v>1331796</v>
      </c>
      <c r="D12" s="104">
        <v>1365884</v>
      </c>
      <c r="E12" s="104">
        <v>1342582.6666666667</v>
      </c>
      <c r="F12" s="7"/>
      <c r="H12" s="37" t="s">
        <v>25</v>
      </c>
      <c r="I12" s="165">
        <v>53.755976588408039</v>
      </c>
      <c r="J12" s="166">
        <v>208.56499302472997</v>
      </c>
      <c r="K12" s="69"/>
      <c r="O12" s="7"/>
    </row>
    <row r="13" spans="1:15" x14ac:dyDescent="0.35">
      <c r="A13" s="108" t="s">
        <v>15</v>
      </c>
      <c r="B13" s="104">
        <v>47394223</v>
      </c>
      <c r="C13" s="104">
        <v>47432893</v>
      </c>
      <c r="D13" s="104">
        <v>48085361</v>
      </c>
      <c r="E13" s="104">
        <v>47637492.333333336</v>
      </c>
      <c r="F13" s="7"/>
      <c r="H13" s="37" t="s">
        <v>4</v>
      </c>
      <c r="I13" s="165">
        <v>86.552421194875905</v>
      </c>
      <c r="J13" s="166">
        <v>192.46479299586665</v>
      </c>
      <c r="K13" s="69"/>
      <c r="O13" s="7"/>
    </row>
    <row r="14" spans="1:15" x14ac:dyDescent="0.35">
      <c r="A14" s="108" t="s">
        <v>16</v>
      </c>
      <c r="B14" s="104">
        <v>5525292</v>
      </c>
      <c r="C14" s="104">
        <v>5533793</v>
      </c>
      <c r="D14" s="104">
        <v>5548241</v>
      </c>
      <c r="E14" s="104">
        <v>5535775.333333333</v>
      </c>
      <c r="F14" s="7"/>
      <c r="H14" s="37" t="s">
        <v>26</v>
      </c>
      <c r="I14" s="165">
        <v>58.11942952317014</v>
      </c>
      <c r="J14" s="166">
        <v>222.2326127236868</v>
      </c>
      <c r="K14" s="69"/>
    </row>
    <row r="15" spans="1:15" ht="16.5" x14ac:dyDescent="0.35">
      <c r="A15" s="108" t="s">
        <v>245</v>
      </c>
      <c r="B15" s="104">
        <v>65505213</v>
      </c>
      <c r="C15" s="104">
        <v>65721831</v>
      </c>
      <c r="D15" s="104">
        <v>65925961</v>
      </c>
      <c r="E15" s="104">
        <v>65717668.333333336</v>
      </c>
      <c r="F15" s="7"/>
      <c r="H15" s="37" t="s">
        <v>17</v>
      </c>
      <c r="I15" s="165">
        <v>47.567116717292741</v>
      </c>
      <c r="J15" s="166">
        <v>242.63388732015522</v>
      </c>
      <c r="K15" s="69"/>
    </row>
    <row r="16" spans="1:15" x14ac:dyDescent="0.35">
      <c r="A16" s="108" t="s">
        <v>18</v>
      </c>
      <c r="B16" s="104">
        <v>10682547</v>
      </c>
      <c r="C16" s="104">
        <v>10459782</v>
      </c>
      <c r="D16" s="104">
        <v>10413982</v>
      </c>
      <c r="E16" s="104">
        <v>10518770.333333334</v>
      </c>
      <c r="F16" s="7"/>
      <c r="H16" s="37" t="s">
        <v>22</v>
      </c>
      <c r="I16" s="165">
        <v>71.47927419520353</v>
      </c>
      <c r="J16" s="166">
        <v>222.75348072218131</v>
      </c>
      <c r="K16" s="69"/>
    </row>
    <row r="17" spans="1:15" x14ac:dyDescent="0.35">
      <c r="A17" s="108" t="s">
        <v>19</v>
      </c>
      <c r="B17" s="104">
        <v>4036355</v>
      </c>
      <c r="C17" s="104">
        <v>3862305</v>
      </c>
      <c r="D17" s="104">
        <v>3850894</v>
      </c>
      <c r="E17" s="104">
        <v>3916518</v>
      </c>
      <c r="F17" s="7"/>
      <c r="H17" s="37" t="s">
        <v>31</v>
      </c>
      <c r="I17" s="165">
        <v>37.400697411777891</v>
      </c>
      <c r="J17" s="166">
        <v>267.1925288144393</v>
      </c>
      <c r="K17" s="69"/>
    </row>
    <row r="18" spans="1:15" x14ac:dyDescent="0.35">
      <c r="A18" s="108" t="s">
        <v>1</v>
      </c>
      <c r="B18" s="104">
        <v>9730772</v>
      </c>
      <c r="C18" s="104">
        <v>9689010</v>
      </c>
      <c r="D18" s="104">
        <v>9599744</v>
      </c>
      <c r="E18" s="104">
        <v>9673175.333333334</v>
      </c>
      <c r="F18" s="7"/>
      <c r="H18" s="37" t="s">
        <v>13</v>
      </c>
      <c r="I18" s="165">
        <v>25.274679378508097</v>
      </c>
      <c r="J18" s="166">
        <v>285.44520185996703</v>
      </c>
      <c r="K18" s="69"/>
    </row>
    <row r="19" spans="1:15" x14ac:dyDescent="0.35">
      <c r="A19" s="108" t="s">
        <v>2</v>
      </c>
      <c r="B19" s="104">
        <v>5006907</v>
      </c>
      <c r="C19" s="104">
        <v>5060004</v>
      </c>
      <c r="D19" s="104">
        <v>5271395</v>
      </c>
      <c r="E19" s="104">
        <v>5112768.666666667</v>
      </c>
      <c r="F19" s="7"/>
      <c r="H19" s="38" t="s">
        <v>10</v>
      </c>
      <c r="I19" s="165">
        <v>42.624947132204575</v>
      </c>
      <c r="J19" s="166">
        <v>270.81539686581704</v>
      </c>
      <c r="K19" s="69"/>
    </row>
    <row r="20" spans="1:15" x14ac:dyDescent="0.35">
      <c r="A20" s="108" t="s">
        <v>20</v>
      </c>
      <c r="B20" s="105">
        <v>59257566</v>
      </c>
      <c r="C20" s="105">
        <v>59030133</v>
      </c>
      <c r="D20" s="105">
        <v>58997201</v>
      </c>
      <c r="E20" s="105">
        <f>AVERAGE(B20:D20)</f>
        <v>59094966.666666664</v>
      </c>
      <c r="F20" s="7"/>
      <c r="H20" s="37" t="s">
        <v>2</v>
      </c>
      <c r="I20" s="165">
        <v>30.3</v>
      </c>
      <c r="J20" s="166">
        <v>292.66595672299144</v>
      </c>
      <c r="K20" s="69"/>
    </row>
    <row r="21" spans="1:15" x14ac:dyDescent="0.35">
      <c r="A21" s="108" t="s">
        <v>21</v>
      </c>
      <c r="B21" s="104">
        <v>634730</v>
      </c>
      <c r="C21" s="104">
        <v>645397</v>
      </c>
      <c r="D21" s="104">
        <v>660809</v>
      </c>
      <c r="E21" s="104">
        <v>646978.66666666663</v>
      </c>
      <c r="F21" s="7"/>
      <c r="H21" s="37" t="s">
        <v>8</v>
      </c>
      <c r="I21" s="165">
        <v>44.579381935644207</v>
      </c>
      <c r="J21" s="166">
        <v>280.38913763375962</v>
      </c>
      <c r="K21" s="69"/>
    </row>
    <row r="22" spans="1:15" x14ac:dyDescent="0.35">
      <c r="A22" s="108" t="s">
        <v>22</v>
      </c>
      <c r="B22" s="104">
        <v>1893223</v>
      </c>
      <c r="C22" s="104">
        <v>1875757</v>
      </c>
      <c r="D22" s="104">
        <v>1883008</v>
      </c>
      <c r="E22" s="104">
        <v>1883996</v>
      </c>
      <c r="F22" s="7"/>
      <c r="H22" s="37" t="s">
        <v>9</v>
      </c>
      <c r="I22" s="165">
        <v>80.036845657332918</v>
      </c>
      <c r="J22" s="166">
        <v>248.37655628231082</v>
      </c>
      <c r="K22" s="69"/>
    </row>
    <row r="23" spans="1:15" x14ac:dyDescent="0.35">
      <c r="A23" s="108" t="s">
        <v>23</v>
      </c>
      <c r="B23" s="104">
        <v>2795680</v>
      </c>
      <c r="C23" s="104">
        <v>2805998</v>
      </c>
      <c r="D23" s="104">
        <v>2857279</v>
      </c>
      <c r="E23" s="104">
        <v>2819652.3333333335</v>
      </c>
      <c r="F23" s="7"/>
      <c r="H23" s="37" t="s">
        <v>20</v>
      </c>
      <c r="I23" s="163">
        <v>51.17751145190595</v>
      </c>
      <c r="J23" s="164">
        <v>281.20838266541597</v>
      </c>
      <c r="K23" s="69"/>
    </row>
    <row r="24" spans="1:15" x14ac:dyDescent="0.35">
      <c r="A24" s="108" t="s">
        <v>3</v>
      </c>
      <c r="B24" s="106">
        <v>514855</v>
      </c>
      <c r="C24" s="104">
        <v>516100</v>
      </c>
      <c r="D24" s="104">
        <v>520971</v>
      </c>
      <c r="E24" s="104">
        <v>517308.66666666669</v>
      </c>
      <c r="F24" s="7"/>
      <c r="H24" s="37" t="s">
        <v>14</v>
      </c>
      <c r="I24" s="167">
        <v>40.717542408313527</v>
      </c>
      <c r="J24" s="168">
        <v>294.45734936743804</v>
      </c>
      <c r="K24" s="69"/>
    </row>
    <row r="25" spans="1:15" x14ac:dyDescent="0.35">
      <c r="A25" s="108" t="s">
        <v>24</v>
      </c>
      <c r="B25" s="104">
        <v>17475415</v>
      </c>
      <c r="C25" s="104">
        <v>17590672</v>
      </c>
      <c r="D25" s="104">
        <v>17811291</v>
      </c>
      <c r="E25" s="104">
        <v>17625792.666666668</v>
      </c>
      <c r="F25" s="7"/>
      <c r="H25" s="37" t="s">
        <v>27</v>
      </c>
      <c r="I25" s="165">
        <v>44.369852564190623</v>
      </c>
      <c r="J25" s="166">
        <v>390.8020821934939</v>
      </c>
      <c r="K25" s="69"/>
    </row>
    <row r="26" spans="1:15" x14ac:dyDescent="0.35">
      <c r="A26" s="108" t="s">
        <v>25</v>
      </c>
      <c r="B26" s="104">
        <v>37840001</v>
      </c>
      <c r="C26" s="104">
        <v>37654247</v>
      </c>
      <c r="D26" s="104">
        <v>36753736</v>
      </c>
      <c r="E26" s="104">
        <v>37415994.666666664</v>
      </c>
      <c r="F26" s="7"/>
      <c r="H26" s="37" t="s">
        <v>5</v>
      </c>
      <c r="I26" s="165">
        <v>21.241866494103611</v>
      </c>
      <c r="J26" s="166">
        <v>417.08691913422365</v>
      </c>
      <c r="K26" s="69"/>
      <c r="O26" s="7"/>
    </row>
    <row r="27" spans="1:15" x14ac:dyDescent="0.35">
      <c r="A27" s="108" t="s">
        <v>26</v>
      </c>
      <c r="B27" s="106">
        <v>10394297</v>
      </c>
      <c r="C27" s="106">
        <v>10421117</v>
      </c>
      <c r="D27" s="106">
        <v>10516621</v>
      </c>
      <c r="E27" s="104">
        <f>AVERAGE(B27:D27)</f>
        <v>10444011.666666666</v>
      </c>
      <c r="F27" s="7"/>
      <c r="H27" s="58" t="s">
        <v>30</v>
      </c>
      <c r="I27" s="165">
        <v>24.822959487286415</v>
      </c>
      <c r="J27" s="166">
        <v>414.03560037521072</v>
      </c>
      <c r="K27" s="69"/>
      <c r="O27" s="7"/>
    </row>
    <row r="28" spans="1:15" x14ac:dyDescent="0.35">
      <c r="A28" s="108" t="s">
        <v>4</v>
      </c>
      <c r="B28" s="104">
        <v>19186201</v>
      </c>
      <c r="C28" s="104">
        <v>19042455</v>
      </c>
      <c r="D28" s="104">
        <v>19054548</v>
      </c>
      <c r="E28" s="104">
        <v>19094401.333333332</v>
      </c>
      <c r="F28" s="7"/>
      <c r="H28" s="37" t="s">
        <v>6</v>
      </c>
      <c r="I28" s="165">
        <v>25.818740088197117</v>
      </c>
      <c r="J28" s="166">
        <v>458.82608862791665</v>
      </c>
      <c r="K28" s="69"/>
      <c r="O28" s="7"/>
    </row>
    <row r="29" spans="1:15" x14ac:dyDescent="0.35">
      <c r="A29" s="108" t="s">
        <v>5</v>
      </c>
      <c r="B29" s="104">
        <v>10379295</v>
      </c>
      <c r="C29" s="104">
        <v>10452326</v>
      </c>
      <c r="D29" s="104">
        <v>10521556</v>
      </c>
      <c r="E29" s="104">
        <v>10451059</v>
      </c>
      <c r="F29" s="7"/>
      <c r="H29" s="37" t="s">
        <v>21</v>
      </c>
      <c r="I29" s="165">
        <v>44.308519188680108</v>
      </c>
      <c r="J29" s="166">
        <v>453.90471401426947</v>
      </c>
      <c r="K29" s="69"/>
      <c r="O29" s="7"/>
    </row>
    <row r="30" spans="1:15" x14ac:dyDescent="0.35">
      <c r="A30" s="108" t="s">
        <v>27</v>
      </c>
      <c r="B30" s="104">
        <v>2108977</v>
      </c>
      <c r="C30" s="104">
        <v>2107180</v>
      </c>
      <c r="D30" s="104">
        <v>2116972</v>
      </c>
      <c r="E30" s="104">
        <v>2111043</v>
      </c>
      <c r="F30" s="7"/>
      <c r="H30" s="37" t="s">
        <v>1</v>
      </c>
      <c r="I30" s="165">
        <v>53.515691469254179</v>
      </c>
      <c r="J30" s="166">
        <v>496.49329213716311</v>
      </c>
      <c r="K30" s="69"/>
      <c r="O30" s="7"/>
    </row>
    <row r="31" spans="1:15" x14ac:dyDescent="0.35">
      <c r="A31" s="108" t="s">
        <v>28</v>
      </c>
      <c r="B31" s="104">
        <v>5459781</v>
      </c>
      <c r="C31" s="104">
        <v>5434712</v>
      </c>
      <c r="D31" s="104">
        <v>5428792</v>
      </c>
      <c r="E31" s="104">
        <v>5441095</v>
      </c>
      <c r="F31" s="7"/>
      <c r="H31" s="37" t="s">
        <v>32</v>
      </c>
      <c r="I31" s="165">
        <v>77.647056854041594</v>
      </c>
      <c r="J31" s="166">
        <v>494.68610032501965</v>
      </c>
      <c r="K31" s="69"/>
      <c r="O31" s="7"/>
    </row>
    <row r="32" spans="1:15" x14ac:dyDescent="0.35">
      <c r="A32" s="108" t="s">
        <v>30</v>
      </c>
      <c r="B32" s="104">
        <v>65078900</v>
      </c>
      <c r="C32" s="104">
        <v>65692200</v>
      </c>
      <c r="D32" s="104">
        <v>66344800</v>
      </c>
      <c r="E32" s="104">
        <f>AVERAGE(B32:D32)</f>
        <v>65705300</v>
      </c>
      <c r="F32" s="7"/>
      <c r="H32" s="37" t="s">
        <v>3</v>
      </c>
      <c r="I32" s="167">
        <v>30.284949153503451</v>
      </c>
      <c r="J32" s="168">
        <v>617.1226463761883</v>
      </c>
      <c r="K32" s="69" t="s">
        <v>75</v>
      </c>
      <c r="O32" s="7"/>
    </row>
    <row r="33" spans="1:15" x14ac:dyDescent="0.35">
      <c r="A33" s="108" t="s">
        <v>6</v>
      </c>
      <c r="B33" s="104">
        <v>8667088</v>
      </c>
      <c r="C33" s="104">
        <v>8738791</v>
      </c>
      <c r="D33" s="104">
        <v>8815385</v>
      </c>
      <c r="E33" s="104">
        <v>8740421.333333334</v>
      </c>
      <c r="F33" s="7"/>
      <c r="H33" s="37" t="s">
        <v>12</v>
      </c>
      <c r="I33" s="165">
        <v>32.574147261626074</v>
      </c>
      <c r="J33" s="166">
        <v>661.07812132354411</v>
      </c>
      <c r="K33" s="69"/>
      <c r="O33" s="7"/>
    </row>
    <row r="34" spans="1:15" x14ac:dyDescent="0.35">
      <c r="A34" s="108" t="s">
        <v>31</v>
      </c>
      <c r="B34" s="104">
        <v>9371200</v>
      </c>
      <c r="C34" s="104">
        <v>9557800</v>
      </c>
      <c r="D34" s="104">
        <v>9840517</v>
      </c>
      <c r="E34" s="105">
        <f>AVERAGE(B34:D34)</f>
        <v>9589839</v>
      </c>
      <c r="F34" s="7"/>
      <c r="H34" s="37" t="s">
        <v>19</v>
      </c>
      <c r="I34" s="165">
        <v>71.577184972297673</v>
      </c>
      <c r="J34" s="166">
        <v>733.81508778971522</v>
      </c>
      <c r="K34" s="69"/>
      <c r="O34" s="7"/>
    </row>
    <row r="35" spans="1:15" x14ac:dyDescent="0.35">
      <c r="A35" s="108" t="s">
        <v>0</v>
      </c>
      <c r="B35" s="104">
        <v>5391369</v>
      </c>
      <c r="C35" s="104">
        <v>5425270</v>
      </c>
      <c r="D35" s="104">
        <v>5488984</v>
      </c>
      <c r="E35" s="104">
        <v>5435207.666666667</v>
      </c>
      <c r="F35" s="7"/>
      <c r="H35" s="37" t="s">
        <v>24</v>
      </c>
      <c r="I35" s="165">
        <v>38.031386503317165</v>
      </c>
      <c r="J35" s="166">
        <v>777.83735797187217</v>
      </c>
      <c r="K35" s="69"/>
      <c r="O35" s="7"/>
    </row>
    <row r="36" spans="1:15" x14ac:dyDescent="0.35">
      <c r="A36" s="108" t="s">
        <v>32</v>
      </c>
      <c r="B36" s="104">
        <v>6871547</v>
      </c>
      <c r="C36" s="104">
        <v>6797105</v>
      </c>
      <c r="D36" s="104">
        <v>6641197</v>
      </c>
      <c r="E36" s="104">
        <v>6769949.666666667</v>
      </c>
      <c r="F36" s="7"/>
      <c r="H36" s="36" t="s">
        <v>7</v>
      </c>
      <c r="I36" s="165">
        <v>41.974558753555485</v>
      </c>
      <c r="J36" s="166">
        <v>791.89039680208646</v>
      </c>
      <c r="K36" s="69"/>
      <c r="O36" s="7"/>
    </row>
    <row r="37" spans="1:15" x14ac:dyDescent="0.35">
      <c r="F37" s="7"/>
      <c r="O37" s="7"/>
    </row>
    <row r="38" spans="1:15" x14ac:dyDescent="0.35">
      <c r="A38" s="108" t="s">
        <v>38</v>
      </c>
      <c r="B38" s="110">
        <v>444632551</v>
      </c>
      <c r="C38" s="110">
        <v>444089064</v>
      </c>
      <c r="D38" s="110">
        <v>446506807</v>
      </c>
      <c r="E38" s="110">
        <v>445076140.66666669</v>
      </c>
      <c r="F38" s="7"/>
      <c r="O38" s="7"/>
    </row>
    <row r="39" spans="1:15" x14ac:dyDescent="0.35">
      <c r="A39" t="s">
        <v>244</v>
      </c>
    </row>
    <row r="40" spans="1:15" ht="16.5" x14ac:dyDescent="0.35">
      <c r="A40" t="s">
        <v>149</v>
      </c>
    </row>
  </sheetData>
  <mergeCells count="1">
    <mergeCell ref="I2:K3"/>
  </mergeCells>
  <conditionalFormatting sqref="B5:E36">
    <cfRule type="expression" dxfId="2" priority="3">
      <formula>ROW()=EVEN(ROW())</formula>
    </cfRule>
  </conditionalFormatting>
  <conditionalFormatting sqref="B38:E38">
    <cfRule type="expression" dxfId="1" priority="2">
      <formula>ROW()=EVEN(ROW())</formula>
    </cfRule>
  </conditionalFormatting>
  <conditionalFormatting sqref="I5:K36">
    <cfRule type="expression" dxfId="0" priority="1">
      <formula>ROW()=EVEN(ROW())</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ISO Codes </vt:lpstr>
      <vt:lpstr>Definition</vt:lpstr>
      <vt:lpstr>Progress MAIS 3+ </vt:lpstr>
      <vt:lpstr>Table 1</vt:lpstr>
      <vt:lpstr>Table 2</vt:lpstr>
      <vt:lpstr>Table 3</vt:lpstr>
      <vt:lpstr>Table 4</vt:lpstr>
      <vt:lpstr>Table 5</vt:lpstr>
      <vt:lpstr>Table 6</vt:lpstr>
      <vt:lpstr>Table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dc:creator>
  <cp:lastModifiedBy>Maria Meinero</cp:lastModifiedBy>
  <dcterms:created xsi:type="dcterms:W3CDTF">2025-01-20T10:47:34Z</dcterms:created>
  <dcterms:modified xsi:type="dcterms:W3CDTF">2025-03-24T08:47:17Z</dcterms:modified>
</cp:coreProperties>
</file>