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3260" activeTab="2"/>
  </bookViews>
  <sheets>
    <sheet name="Country ISO codes" sheetId="1" r:id="rId1"/>
    <sheet name="Table 1" sheetId="2" r:id="rId2"/>
    <sheet name="Table 2" sheetId="8" r:id="rId3"/>
    <sheet name="Table 3" sheetId="3" r:id="rId4"/>
    <sheet name="Table 4" sheetId="4" r:id="rId5"/>
    <sheet name="Table 5" sheetId="5" r:id="rId6"/>
    <sheet name="Table 6" sheetId="6" r:id="rId7"/>
    <sheet name="Table 7" sheetId="7" r:id="rId8"/>
  </sheets>
  <externalReferences>
    <externalReference r:id="rId11"/>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<sst xmlns="http://schemas.openxmlformats.org/spreadsheetml/2006/main" count="865" uniqueCount="271">
  <si>
    <t>Country</t>
  </si>
  <si>
    <t>ISO Code</t>
  </si>
  <si>
    <t>Austria</t>
  </si>
  <si>
    <t>AT</t>
  </si>
  <si>
    <t>Belgium</t>
  </si>
  <si>
    <t>BE</t>
  </si>
  <si>
    <t>Bulgaria</t>
  </si>
  <si>
    <t>BG</t>
  </si>
  <si>
    <t>Croatia</t>
  </si>
  <si>
    <t>HR</t>
  </si>
  <si>
    <t>Cyprus</t>
  </si>
  <si>
    <t>CY</t>
  </si>
  <si>
    <t>Czechia</t>
  </si>
  <si>
    <t>CZ</t>
  </si>
  <si>
    <t>Denmark</t>
  </si>
  <si>
    <t>DK</t>
  </si>
  <si>
    <t>Estonia</t>
  </si>
  <si>
    <t>EE</t>
  </si>
  <si>
    <t>Finland</t>
  </si>
  <si>
    <t>FI</t>
  </si>
  <si>
    <t>France</t>
  </si>
  <si>
    <t>FR</t>
  </si>
  <si>
    <t>Germany</t>
  </si>
  <si>
    <t>DE</t>
  </si>
  <si>
    <t>Greece</t>
  </si>
  <si>
    <t>EL</t>
  </si>
  <si>
    <t>Hungary</t>
  </si>
  <si>
    <t>HU</t>
  </si>
  <si>
    <t>Ireland</t>
  </si>
  <si>
    <t>IE</t>
  </si>
  <si>
    <t>Italy</t>
  </si>
  <si>
    <t>IT</t>
  </si>
  <si>
    <t>Latvia</t>
  </si>
  <si>
    <t>LV</t>
  </si>
  <si>
    <t>Lithuania</t>
  </si>
  <si>
    <t>LT</t>
  </si>
  <si>
    <t>Luxembourg</t>
  </si>
  <si>
    <t>LU</t>
  </si>
  <si>
    <t>Malta</t>
  </si>
  <si>
    <t>MT</t>
  </si>
  <si>
    <t>The Netherlands</t>
  </si>
  <si>
    <t>NL</t>
  </si>
  <si>
    <t>Poland</t>
  </si>
  <si>
    <t>PL</t>
  </si>
  <si>
    <t>Portugal</t>
  </si>
  <si>
    <t>PT</t>
  </si>
  <si>
    <t>Romania</t>
  </si>
  <si>
    <t>RO</t>
  </si>
  <si>
    <t>Slovakia</t>
  </si>
  <si>
    <t>SK</t>
  </si>
  <si>
    <t>Slovenia</t>
  </si>
  <si>
    <t>SI</t>
  </si>
  <si>
    <t>Spain</t>
  </si>
  <si>
    <t>ES</t>
  </si>
  <si>
    <t>Sweden</t>
  </si>
  <si>
    <t>SE</t>
  </si>
  <si>
    <t>United Kingdom</t>
  </si>
  <si>
    <t>UK</t>
  </si>
  <si>
    <t>Great Britain</t>
  </si>
  <si>
    <t>GB</t>
  </si>
  <si>
    <t>Israel</t>
  </si>
  <si>
    <t>IL</t>
  </si>
  <si>
    <t>Norway</t>
  </si>
  <si>
    <t>NO</t>
  </si>
  <si>
    <t>Serbia</t>
  </si>
  <si>
    <t>RS</t>
  </si>
  <si>
    <t>Switzerland</t>
  </si>
  <si>
    <t>CH</t>
  </si>
  <si>
    <t>2014</t>
  </si>
  <si>
    <t>2015</t>
  </si>
  <si>
    <t>2016</t>
  </si>
  <si>
    <t>2017</t>
  </si>
  <si>
    <t>2018</t>
  </si>
  <si>
    <t>2019</t>
  </si>
  <si>
    <t>2020</t>
  </si>
  <si>
    <t>EU 27</t>
  </si>
  <si>
    <t>Source: national statistics provided by the PIN panellists for each country</t>
  </si>
  <si>
    <t>Fig.1 2021-2022</t>
  </si>
  <si>
    <t>EU27</t>
  </si>
  <si>
    <t>Fig.2 2019-2022</t>
  </si>
  <si>
    <t>Fig.3 2012-2022</t>
  </si>
  <si>
    <t>2012-2020</t>
  </si>
  <si>
    <t>2012-2021</t>
  </si>
  <si>
    <t>2014-2020</t>
  </si>
  <si>
    <t xml:space="preserve">IL </t>
  </si>
  <si>
    <t>2013-2022</t>
  </si>
  <si>
    <t>Excluded from Fig.10</t>
  </si>
  <si>
    <r>
      <t>BE</t>
    </r>
    <r>
      <rPr>
        <b/>
        <vertAlign val="superscript"/>
        <sz val="11"/>
        <rFont val="Calibri"/>
        <family val="2"/>
        <scheme val="minor"/>
      </rPr>
      <t>(1)</t>
    </r>
  </si>
  <si>
    <r>
      <t>CZ</t>
    </r>
    <r>
      <rPr>
        <b/>
        <vertAlign val="superscript"/>
        <sz val="11"/>
        <rFont val="Calibri"/>
        <family val="2"/>
        <scheme val="minor"/>
      </rPr>
      <t>(1)</t>
    </r>
  </si>
  <si>
    <r>
      <t>DE</t>
    </r>
    <r>
      <rPr>
        <b/>
        <vertAlign val="superscript"/>
        <sz val="11"/>
        <rFont val="Calibri"/>
        <family val="2"/>
        <scheme val="minor"/>
      </rPr>
      <t>(1)</t>
    </r>
  </si>
  <si>
    <r>
      <t>DK</t>
    </r>
    <r>
      <rPr>
        <b/>
        <vertAlign val="superscript"/>
        <sz val="11"/>
        <rFont val="Calibri"/>
        <family val="2"/>
        <scheme val="minor"/>
      </rPr>
      <t>(1)</t>
    </r>
  </si>
  <si>
    <r>
      <t>ES</t>
    </r>
    <r>
      <rPr>
        <b/>
        <vertAlign val="superscript"/>
        <sz val="11"/>
        <rFont val="Calibri"/>
        <family val="2"/>
        <scheme val="minor"/>
      </rPr>
      <t>(1)</t>
    </r>
  </si>
  <si>
    <r>
      <t>FI</t>
    </r>
    <r>
      <rPr>
        <b/>
        <vertAlign val="superscript"/>
        <sz val="11"/>
        <rFont val="Calibri"/>
        <family val="2"/>
        <scheme val="minor"/>
      </rPr>
      <t>(1)</t>
    </r>
  </si>
  <si>
    <r>
      <t>FR</t>
    </r>
    <r>
      <rPr>
        <b/>
        <vertAlign val="superscript"/>
        <sz val="11"/>
        <rFont val="Calibri"/>
        <family val="2"/>
        <scheme val="minor"/>
      </rPr>
      <t>(1)</t>
    </r>
  </si>
  <si>
    <r>
      <t>EL</t>
    </r>
    <r>
      <rPr>
        <b/>
        <vertAlign val="superscript"/>
        <sz val="11"/>
        <rFont val="Calibri"/>
        <family val="2"/>
        <scheme val="minor"/>
      </rPr>
      <t>(1)</t>
    </r>
  </si>
  <si>
    <r>
      <t>HU</t>
    </r>
    <r>
      <rPr>
        <b/>
        <vertAlign val="superscript"/>
        <sz val="11"/>
        <rFont val="Calibri"/>
        <family val="2"/>
        <scheme val="minor"/>
      </rPr>
      <t>(1)</t>
    </r>
  </si>
  <si>
    <r>
      <t>IE</t>
    </r>
    <r>
      <rPr>
        <b/>
        <vertAlign val="superscript"/>
        <sz val="11"/>
        <rFont val="Calibri"/>
        <family val="2"/>
        <scheme val="minor"/>
      </rPr>
      <t>(1)</t>
    </r>
  </si>
  <si>
    <r>
      <t>NL</t>
    </r>
    <r>
      <rPr>
        <b/>
        <vertAlign val="superscript"/>
        <sz val="11"/>
        <rFont val="Calibri"/>
        <family val="2"/>
        <scheme val="minor"/>
      </rPr>
      <t>(1)</t>
    </r>
  </si>
  <si>
    <r>
      <t>PT</t>
    </r>
    <r>
      <rPr>
        <b/>
        <vertAlign val="superscript"/>
        <sz val="11"/>
        <rFont val="Calibri"/>
        <family val="2"/>
        <scheme val="minor"/>
      </rPr>
      <t>(1)</t>
    </r>
  </si>
  <si>
    <r>
      <t>UK</t>
    </r>
    <r>
      <rPr>
        <b/>
        <vertAlign val="superscript"/>
        <sz val="11"/>
        <rFont val="Calibri"/>
        <family val="2"/>
        <scheme val="minor"/>
      </rPr>
      <t>(2)</t>
    </r>
  </si>
  <si>
    <r>
      <t>GB</t>
    </r>
    <r>
      <rPr>
        <b/>
        <vertAlign val="superscript"/>
        <sz val="11"/>
        <rFont val="Calibri"/>
        <family val="2"/>
        <scheme val="minor"/>
      </rPr>
      <t>(1)</t>
    </r>
  </si>
  <si>
    <r>
      <rPr>
        <vertAlign val="superscript"/>
        <sz val="11"/>
        <color theme="1"/>
        <rFont val="Calibri"/>
        <family val="2"/>
        <scheme val="minor"/>
      </rPr>
      <t>(2)</t>
    </r>
    <r>
      <rPr>
        <sz val="11"/>
        <color theme="1"/>
        <rFont val="Calibri"/>
        <family val="2"/>
        <scheme val="minor"/>
      </rPr>
      <t>2022 estimate is based on GB and Northern Ireland provisional data</t>
    </r>
  </si>
  <si>
    <t>Road deaths</t>
  </si>
  <si>
    <t>Inhabitants</t>
  </si>
  <si>
    <t>Deaths per mln inhabitants</t>
  </si>
  <si>
    <t>BE*</t>
  </si>
  <si>
    <t>DE*</t>
  </si>
  <si>
    <t>EE*</t>
  </si>
  <si>
    <t>EL*</t>
  </si>
  <si>
    <t>UK*</t>
  </si>
  <si>
    <t>Source: national road death statistics provided by the PIN panellists for each country, completed with Eurostat for population data</t>
  </si>
  <si>
    <r>
      <rPr>
        <vertAlign val="superscript"/>
        <sz val="11"/>
        <color theme="1"/>
        <rFont val="Calibri"/>
        <family val="2"/>
        <scheme val="minor"/>
      </rPr>
      <t>(2)</t>
    </r>
    <r>
      <rPr>
        <sz val="11"/>
        <color theme="1"/>
        <rFont val="Calibri"/>
        <family val="2"/>
        <scheme val="minor"/>
      </rPr>
      <t xml:space="preserve"> FR: continental population data</t>
    </r>
  </si>
  <si>
    <r>
      <t>FR</t>
    </r>
    <r>
      <rPr>
        <b/>
        <vertAlign val="superscript"/>
        <sz val="11"/>
        <rFont val="Calibri"/>
        <family val="2"/>
        <scheme val="minor"/>
      </rPr>
      <t>(2)</t>
    </r>
  </si>
  <si>
    <r>
      <t>PT</t>
    </r>
    <r>
      <rPr>
        <b/>
        <vertAlign val="superscript"/>
        <sz val="11"/>
        <rFont val="Calibri"/>
        <family val="2"/>
        <scheme val="minor"/>
      </rPr>
      <t>(3)</t>
    </r>
  </si>
  <si>
    <r>
      <rPr>
        <vertAlign val="superscript"/>
        <sz val="11"/>
        <color theme="1"/>
        <rFont val="Calibri"/>
        <family val="2"/>
        <scheme val="minor"/>
      </rPr>
      <t>(3)</t>
    </r>
    <r>
      <rPr>
        <sz val="11"/>
        <color theme="1"/>
        <rFont val="Calibri"/>
        <family val="2"/>
        <scheme val="minor"/>
      </rPr>
      <t xml:space="preserve"> PT: continental population estimate. 2022 road deaths and continental population data provided by the National Road Safety Authority (ANSR)</t>
    </r>
  </si>
  <si>
    <r>
      <rPr>
        <vertAlign val="superscript"/>
        <sz val="11"/>
        <color theme="1"/>
        <rFont val="Calibri"/>
        <family val="2"/>
        <scheme val="minor"/>
      </rPr>
      <t>(1)</t>
    </r>
    <r>
      <rPr>
        <sz val="11"/>
        <color theme="1"/>
        <rFont val="Calibri"/>
        <family val="2"/>
        <scheme val="minor"/>
      </rPr>
      <t xml:space="preserve"> National provisional estimates used for 2022, as the final figures for 2022 were not yet available when this report went to print</t>
    </r>
  </si>
  <si>
    <t>Road deaths (3-year average)</t>
  </si>
  <si>
    <r>
      <t xml:space="preserve">Vehicle-km in million (3-year average) </t>
    </r>
    <r>
      <rPr>
        <b/>
        <vertAlign val="superscript"/>
        <sz val="11"/>
        <rFont val="Calibri"/>
        <family val="2"/>
        <scheme val="minor"/>
      </rPr>
      <t>(1)</t>
    </r>
  </si>
  <si>
    <t>Deaths per billion vh-km (3-year average)</t>
  </si>
  <si>
    <t>Time period covered</t>
  </si>
  <si>
    <t>FR*</t>
  </si>
  <si>
    <t>LV*</t>
  </si>
  <si>
    <t>CH*</t>
  </si>
  <si>
    <t>EU21</t>
  </si>
  <si>
    <t>2019-2021</t>
  </si>
  <si>
    <t>2019-2021km for roads where 87% of deaths occur</t>
  </si>
  <si>
    <t>2019-2020</t>
  </si>
  <si>
    <t>only main roads, 2019-2021</t>
  </si>
  <si>
    <t>motorcycles not included, 2019-2020</t>
  </si>
  <si>
    <t>motorcycles not included, 2019-2021</t>
  </si>
  <si>
    <t>n/a</t>
  </si>
  <si>
    <r>
      <rPr>
        <vertAlign val="superscript"/>
        <sz val="11"/>
        <color theme="1"/>
        <rFont val="Calibri"/>
        <family val="2"/>
        <scheme val="minor"/>
      </rPr>
      <t>(1)</t>
    </r>
    <r>
      <rPr>
        <sz val="11"/>
        <color theme="1"/>
        <rFont val="Calibri"/>
        <family val="2"/>
        <scheme val="minor"/>
      </rPr>
      <t>Data provided by PIN panellists. Member States are using different methods for estimating the numbers of distance travelled</t>
    </r>
  </si>
  <si>
    <r>
      <rPr>
        <vertAlign val="superscript"/>
        <sz val="11"/>
        <color theme="1"/>
        <rFont val="Calibri"/>
        <family val="2"/>
        <scheme val="minor"/>
      </rPr>
      <t>(2)</t>
    </r>
    <r>
      <rPr>
        <sz val="11"/>
        <color theme="1"/>
        <rFont val="Calibri"/>
        <family val="2"/>
        <scheme val="minor"/>
      </rPr>
      <t>CZ: data on the number of vehicle-km is estimated by traffic counting  for motorways and roads of 1st, 2nd and 3rd class category where 87% of all road deaths occur. Local roads where 17% of all road deaths occur are not counted. Therefore, the number of road deaths per vehicle-km is calculated for 83% of all road deaths.</t>
    </r>
  </si>
  <si>
    <t>EU21: EU27 excluding BE, BG, CY, ES, EL, LU, MT, NL and RO due to lack of data on vehicle distance travelled</t>
  </si>
  <si>
    <r>
      <t>CZ</t>
    </r>
    <r>
      <rPr>
        <b/>
        <vertAlign val="superscript"/>
        <sz val="11"/>
        <rFont val="Calibri"/>
        <family val="2"/>
        <scheme val="minor"/>
      </rPr>
      <t>(2)</t>
    </r>
  </si>
  <si>
    <t>Number of seriously injured according to national definition (see table 6 for definition) and MAIS3+, relative change in serious injuries between 2011-2021 and annual average relative change over the period 2011-2021.</t>
  </si>
  <si>
    <t>AT MAIS3+</t>
  </si>
  <si>
    <t>BE MAIS3+</t>
  </si>
  <si>
    <t>BG MAIS3+</t>
  </si>
  <si>
    <t>CY MAIS3+</t>
  </si>
  <si>
    <t>CZ MAIS3+</t>
  </si>
  <si>
    <t>DE MAIS3+</t>
  </si>
  <si>
    <t>DK MAIS3+</t>
  </si>
  <si>
    <t>EE MAIS3+</t>
  </si>
  <si>
    <t>ES MAIS3+</t>
  </si>
  <si>
    <t>FI MAIS3+</t>
  </si>
  <si>
    <t>FR MAIS3+</t>
  </si>
  <si>
    <t>EL MAIS3+</t>
  </si>
  <si>
    <t>HR MAIS3+</t>
  </si>
  <si>
    <t>HU MAIS3+</t>
  </si>
  <si>
    <t>IE MAIS3+</t>
  </si>
  <si>
    <t>IT MAIS 3+</t>
  </si>
  <si>
    <t>LU MAIS3+</t>
  </si>
  <si>
    <t>LV MAIS3+</t>
  </si>
  <si>
    <t>-</t>
  </si>
  <si>
    <t>LT MAIS3+</t>
  </si>
  <si>
    <t>MT MAIS3+</t>
  </si>
  <si>
    <t>NL - MAIS3+</t>
  </si>
  <si>
    <t>PL MAIS3+</t>
  </si>
  <si>
    <t>PT MAIS3+</t>
  </si>
  <si>
    <t>RO MAIS3+</t>
  </si>
  <si>
    <t>SE MAIS3+</t>
  </si>
  <si>
    <t>SI MAIS 3+</t>
  </si>
  <si>
    <t>SK MAIS3+</t>
  </si>
  <si>
    <t>UK MAIS3+</t>
  </si>
  <si>
    <t>GB MAIS3+</t>
  </si>
  <si>
    <t xml:space="preserve"> </t>
  </si>
  <si>
    <t>CH MAIS3+</t>
  </si>
  <si>
    <t>IL MAIS3+</t>
  </si>
  <si>
    <t>NO MAIS3+</t>
  </si>
  <si>
    <t>RS MAIS3+</t>
  </si>
  <si>
    <t>CY*</t>
  </si>
  <si>
    <t>LU*</t>
  </si>
  <si>
    <t>PT*</t>
  </si>
  <si>
    <t>Time period</t>
  </si>
  <si>
    <t>Fig. 8 2012-2022</t>
  </si>
  <si>
    <t>Serious injuries (national def) per death</t>
  </si>
  <si>
    <t>MAIS3+ per death</t>
  </si>
  <si>
    <t>Fig. 9*</t>
  </si>
  <si>
    <t>2018-2020</t>
  </si>
  <si>
    <t>2015-2017</t>
  </si>
  <si>
    <t>*Similar national serious injury definition. EU21: EU27 excluding LT, and IE due to inconsistent data trend and FI, LU, NL and SE due to lack of updated data. EU21 average is an ETSC estimate as whole time series for serious injury data are not available in all 21 EU countries that collect data</t>
  </si>
  <si>
    <r>
      <t>AT</t>
    </r>
    <r>
      <rPr>
        <b/>
        <sz val="11"/>
        <rFont val="Calibri"/>
        <family val="2"/>
        <scheme val="minor"/>
      </rPr>
      <t>*</t>
    </r>
  </si>
  <si>
    <r>
      <t>IE</t>
    </r>
    <r>
      <rPr>
        <b/>
        <vertAlign val="superscript"/>
        <sz val="11"/>
        <rFont val="Calibri"/>
        <family val="2"/>
        <scheme val="minor"/>
      </rPr>
      <t>(1)</t>
    </r>
    <r>
      <rPr>
        <b/>
        <sz val="11"/>
        <rFont val="Calibri"/>
        <family val="2"/>
        <scheme val="minor"/>
      </rPr>
      <t>*</t>
    </r>
  </si>
  <si>
    <r>
      <t>IL</t>
    </r>
    <r>
      <rPr>
        <b/>
        <vertAlign val="superscript"/>
        <sz val="11"/>
        <rFont val="Calibri"/>
        <family val="2"/>
        <scheme val="minor"/>
      </rPr>
      <t>(2)</t>
    </r>
    <r>
      <rPr>
        <b/>
        <sz val="11"/>
        <rFont val="Calibri"/>
        <family val="2"/>
        <scheme val="minor"/>
      </rPr>
      <t>*</t>
    </r>
  </si>
  <si>
    <r>
      <rPr>
        <vertAlign val="superscript"/>
        <sz val="11"/>
        <color theme="1"/>
        <rFont val="Calibri"/>
        <family val="2"/>
        <scheme val="minor"/>
      </rPr>
      <t>(1)</t>
    </r>
    <r>
      <rPr>
        <sz val="11"/>
        <color theme="1"/>
        <rFont val="Calibri"/>
        <family val="2"/>
        <scheme val="minor"/>
      </rPr>
      <t>IE: serious injury data collection changed in 2014</t>
    </r>
  </si>
  <si>
    <r>
      <rPr>
        <vertAlign val="superscript"/>
        <sz val="11"/>
        <color theme="1"/>
        <rFont val="Calibri"/>
        <family val="2"/>
        <scheme val="minor"/>
      </rPr>
      <t>(2)</t>
    </r>
    <r>
      <rPr>
        <sz val="11"/>
        <color theme="1"/>
        <rFont val="Calibri"/>
        <family val="2"/>
        <scheme val="minor"/>
      </rPr>
      <t>IL: serious injury data collection changed in 2013</t>
    </r>
  </si>
  <si>
    <r>
      <t>Fig.10 Annual average change in the number of serious injuries 2011-2021</t>
    </r>
    <r>
      <rPr>
        <b/>
        <vertAlign val="superscript"/>
        <sz val="11"/>
        <rFont val="Calibri"/>
        <family val="2"/>
        <scheme val="minor"/>
      </rPr>
      <t>(3)</t>
    </r>
  </si>
  <si>
    <r>
      <rPr>
        <vertAlign val="superscript"/>
        <sz val="11"/>
        <color theme="1"/>
        <rFont val="Calibri"/>
        <family val="2"/>
        <scheme val="minor"/>
      </rPr>
      <t>(3)</t>
    </r>
    <r>
      <rPr>
        <sz val="11"/>
        <color theme="1"/>
        <rFont val="Calibri"/>
        <family val="2"/>
        <scheme val="minor"/>
      </rPr>
      <t xml:space="preserve"> The average annual change is based on the entire time series of all the ten annual numbers of serious injuries between 2011 and 2021, and estimates the average exponential trend. For more information, read the methodological note, PIN Flash 6: https://bit.ly/2LVVUtY</t>
    </r>
  </si>
  <si>
    <t>*Numbers between countries are not comparable</t>
  </si>
  <si>
    <t>Hospitalised more than 24 hours. But in practice no communication between police and hospitals so in most cases allocation is made by the police without feedback from the hospitals. (Police records)</t>
  </si>
  <si>
    <t xml:space="preserve">The level of “body damage” is defined in the Penalty code. There are 3 – light, medium and high levels of body damage. Prior to introducing MAIS in the Police records the first level is “light injured”, the second and third is “heavy injured”. The medium and high level corresponded to MAIS 3+ levels, as it is defined in the CADaS Glossary. </t>
  </si>
  <si>
    <t>Hospitalised for at least 24 hours. Police records. Since 2017, serious injuries  based on MAIS3+ is also estimated by the Ministry of Health (please also see note on table 5).</t>
  </si>
  <si>
    <t>Determined by the treating doctor, if serious health harm (specified approximatelly along the types by the law) occurs. Police records.</t>
  </si>
  <si>
    <t xml:space="preserve">Hospitalised for at least 24 hours. Police records. </t>
  </si>
  <si>
    <t>All injuries except "slight". Police records.</t>
  </si>
  <si>
    <t xml:space="preserve">Hospitalised for at least 24 hours. Hospital data is used to find out how long the person (involved in an accident according to the police data) was hospitalised. </t>
  </si>
  <si>
    <t xml:space="preserve">Serious injury in official statistics is defined as MAIS3+ (AAAM, Association for the Advancement of Automotive Medicine). The number of seriously injured MAIS3+ is formed by combining the official road accident participant statistics maintained by Statistics Finland and the Hospital Discharge Register (HILMO), using personal identity numbers as the link. ICD-10 codes from hospital data are converted to MAIS. </t>
  </si>
  <si>
    <t>Until 2004: hospitalised for at least 6 days. From 2005: hospitalised for at least 24 hours. Police records. People injured are asked to go to the police to fill in information about the collision, in particular if they spent at least 24 hours as in-patient.
Since 2017, we've stop using hospitalised injuries from police data due to a reduction in relevance.</t>
  </si>
  <si>
    <t>Injury and injury severity are estimated by police officers. It is presumed that all persons who spent at least one night at the hospital are recorded as seriously injured persons. Police records.</t>
  </si>
  <si>
    <t>ICD-International Classification of Deseases- used by medical staff exclusively, 
after admission to the hospital</t>
  </si>
  <si>
    <t>Serious injuries include injuries, fractures, bruises, internal injuries, severe cuts and destruction, general shock requiring medical treatment, or any injury requiring hospital care, which usually heals beyond 8 days.</t>
  </si>
  <si>
    <t xml:space="preserve">Hospitalised for at least 24 hours as an in-patient, or any of the following injuries whether or not detained in hospital: fractures, concussion, internal injuries, crushing, severe cuts and lacerations, several general shock requiring medical treatment. </t>
  </si>
  <si>
    <t>Separate statistics on seriously and slightly injuries are n/a in the Road accidents dataset. Despite that, Italy calculated the number of serious injured according to EU reccomendations (MAIS 3+) and using data based on hospitals discharge records.</t>
  </si>
  <si>
    <t>From 2004: hospitalised more than 24 hours as in-patient. Police records.</t>
  </si>
  <si>
    <t xml:space="preserve">Seriously injured person loses more than 30 % of his/her working capacity or/and his or her body is being incurably mutilated. </t>
  </si>
  <si>
    <t>Definition: "A serious road injury is a road crash casualty who has been admitted to hospital with a minimum MAIS (Maximum Abbreviated Injury Score5) injury severity of at least 2 on a scale of 6, and who has not died within 30 days from the consequences of the crash."
Method: MAIS=2 or higher. Linked Police-Hospital records + remainder file + estimate of unobserved C/RC.
MAIS3+ is a subset of MAIS2+;
The MAIS2+ series is just appended with the new 2018 and 2019 figures in the new methodology, as EVG numbers have been ‘officially’ set and are only replaced on special occasions.
The new method has an imporved matchoing window for data/time of crash and data/toima of hospialisation, and is now expressed in AIS2005/08 (instead of AIS1990).
The total estimate is hardly different, the number of MAIS3+ is lower in the new method.
see https://www.swov.nl/en/facts-figures/factsheet/serious-road-injuries-netherlands</t>
  </si>
  <si>
    <t>Seriously injured – a person who has suffered injuries, in the form of: 
a) blindness, loss of hearing, loss of speech, ability to procreate, other severe disability, severe incurable disease or long-term life-threatening illness, permanent mental illness, complete substantial permanent inability to work in the occupation or permanent, significant body disfigurement,
b) other injuries causing disturbance of the functioning of a bodily organ or health disorder lasting longer than 7 days. Police records.</t>
  </si>
  <si>
    <t>Hospitalised for at least 24 hours. Police records.</t>
  </si>
  <si>
    <t>The definition of seriously injured was updated in 2007. A serious injury is now defined as a health loss following a traffic injury reflecting that a person does not recover the previous health condition within a reasonable amount of time. This series is used in the national annual follow up and there is a goal for 2030 (-25 % since 2020). Hospital records.</t>
  </si>
  <si>
    <t>Any injured persons who were involved in a road traffic accident and sustained injuries due to which their lives were in danger or due to which their health was temporarily or permanently damaged or due to which they were temporarily unable to perform any work or their ability to work was permanently reduced (Penal Code of the Republic of Slovenia). Police records.</t>
  </si>
  <si>
    <t xml:space="preserve">Serious bodily harm or serious disease, which is 
a) mutilation, 
b) loss or substantial impairment of work capacity, 
c) paralysis of a limb, 
d) loss or substantial impairment of the function of a sensory organ, 
e) damage to an important organ, 
f) disfigurement, 
g) inducing abortion or death of a foetus, 
h) agonising suffering, or 
i) health impairment of longer duration. 
health impairment of longer duration is  an impairment, which objectively requires treatment and possibly involves work incapacity of not less than forty-two calendar days, during which it seriously affects the habitual way of life of the injured party. 
</t>
  </si>
  <si>
    <t xml:space="preserve">Up to 2014: Hospitalised for at least 24 hours or if the injury prevented the person from doing its daily activity for 24 hours. Since 2015: Hospitalised for at least 24 hours. Police records. Further comments: In Switzerland, injury severity is still assessed by means of a simple definition by the police force present at the scene. Nothing is known of the type and long-term outcome of injuries. In order to improve the assessment of injury severity a first step was taken: since January 2015 the definition of injury severity was further specified and the police corps were trained. Also a new category "life-threatening injury" was introduced. For a further standardization the severity scale was linked to the NACA-Codes, used by all emergency services in Switzerland </t>
  </si>
  <si>
    <t xml:space="preserve">1965-2012: A person injured in a road crash and hospitalized for a period of 24 hours or more, not for observation only.
2013 onwards: Police data is linked with the hospital data and any casualty found in both sources had their severity of injury defined by MAIS. If the casualty was not found in the hospital data, their severity of injury was defined by the police. Seriously injured is defined by MAIS 3+ or hospitalized for a period of 24 hours or more, not for observation only.
</t>
  </si>
  <si>
    <t>Very serious injury: Any injury that is life-threatening or results in permanent impairment. Serious injury: Any injury from a list of specific injuries; these would normally require admission to hospital as an in-patient. Police records.</t>
  </si>
  <si>
    <t xml:space="preserve">Using of the ICD-International Classification of Diseases. Categorization of an injury as a “serious injury” is made on the basis of expert assessment given by doctors during admission to hospital, during hospitalization or after the hospitalization. The Republic of Serbia has not yet adopted a definition for serious injury. Police records. </t>
  </si>
  <si>
    <t>Hospitalised for at least 24 hours as in-patient. Police records.</t>
  </si>
  <si>
    <t>An injury accident is classified as ‘Serious’ injury (referred to in Malta accident statistics as ‘Grievous’ injury) if the person does not recover his/her previous health condition with 30 days. Police records.</t>
  </si>
  <si>
    <t>From 2021 we use MAIS3+ with conversion approved by DG-MOVE because Ro Hospitals used ICD 10 Australian version.</t>
  </si>
  <si>
    <t>Hospitalised for at least 24 hours or any of the following injuries whether or not they are detained in hospital: fractures, concussion, internal injuries, crushing, burns (excluding friction burns), severe cuts and lacerations, severe general shock. Since 2016, changes in severity reporting systems for a large number of police forces mean that serious injury figures as reported to the police are not comparable with earlier years. These systems use a list of injuries which are automatically mapped to severity, rather than relying on the judgment of the police officer.</t>
  </si>
  <si>
    <t>The KFV carried out a feasibility study on MAIS3+ assessment on behalf of the (then) Austrian Transport Ministry (bmvit) in 2014 and 2015. The study covered two methods to estimate the number of serious road injuries: a) application of a (hospital data based) correction factor to the police reported number of serious injuries, and b) use hospital data alone to arrive at an estimate for serious injuries.
The latter method was selected for further use. In late 2015, the number of MAIS3+ injuries was estimated for the first time for the year 2014 (using the AAAM conversion table) and has been continued for all years thereafter. Time series are now available starting 2010.</t>
  </si>
  <si>
    <t>MAIS3+ data is currently available for 2005-2021 and new data will be available every year. We are able to provide breakdowns according to age, road user type, gender, month, year, accident type. We use method one (correction factors applied to police data) and method two (use of hospital data) that are proposed by the European Commission.</t>
  </si>
  <si>
    <t xml:space="preserve">The only source is Police records.   </t>
  </si>
  <si>
    <t>We have supplied to the Commission  the data based on MAIS3+ for 2017 and 2018. For 2019, 2020, 2021 and 2022, it is unpredictable when the numbers will be calculated, because of restructuring of the competent section of the Ministry of Health.</t>
  </si>
  <si>
    <t>Negotiations between the Ministry of Interior and the Ministry of Health under way, implementation of MAIS3+ maybe in 2023.</t>
  </si>
  <si>
    <t>An MAIS3+ injured persons  estimation based on GIDAS data, data from the German Trauma Register and data from the official accidsent statistcs is being calculated by Bast.</t>
  </si>
  <si>
    <t>No systematic linkage between police and hospital data. Denmark is working on a process to convert ICD diagnose codes into AIS and MAIS.</t>
  </si>
  <si>
    <t>ICD-10 diagnose info exists, technologically ready to link accident data with health registry data. Need to change legislation and due to that issue we can't start linking process. In 2019 we tried to test EU proposed ICD - AIS convertion tool. The result we got from the Health Information System was very doubtful. Further work depends on the initial data quality and convention tool (AAAM) updates. Legislative changes are drafted. We got MAIS3+ data, but there is a need to check if the data is reliable and methodology is fully  correct.</t>
  </si>
  <si>
    <t>Data available from 2010. Since 2011 MAIS3+ is published in official reports. In a near future Spain will add MAIS3+ to the current definition of seriously injured.</t>
  </si>
  <si>
    <t xml:space="preserve">MAIS3+ (based on AAAM converter tool) is used in official data (from 2014 onwards). A pilot study was made in 2014 where the number of seriously injured MAIS3+ was formed by combining the official road accident participant statistics maintained by Statistics Finland and the Hospital Discharge Register (HILMO), using personal identity numbers as the link. Number of serious injuries (MAIS3+) in road traffic were estimated for the years 2010-2011. </t>
  </si>
  <si>
    <t>Linking between police and health data is done in the Rhone county and then used by the Guastave Eiffel University to build an estimate comparing the structure of Rhone and national accident data. 
Using a similar but simpler method, a first estimate of the number of serious injuries (MAIS3+) is produced at the same time as the other accident statistics, while waiting for the definitive estimate by the Gustave Eiffel University.</t>
  </si>
  <si>
    <t>Hospitals do not systematically collect data on the injury severity of road casualties.</t>
  </si>
  <si>
    <t>Link between police and hospital is based on the law. Only ICD based number is available.</t>
  </si>
  <si>
    <t xml:space="preserve">The real possibility can only be the transformation of ICD codes to AIS ones thus Hungary started modification of the legislation in 19.12.2016. The current data architecture does not provide direct linkage between police and hospital data. The National Healthcare Services Center started to upgrade the information system but the required time for the development of the necessary IT systems is not known yet. </t>
  </si>
  <si>
    <t>The current data architecture does not provide direct linkage between police and hospital data. MAIS3+ has been adopted for coding the level of injury and calculated on the basis of data sources such as the hospital discharge register. An estimate of the number of seriously injured has been calculated since year 2012 according to the conversion tables made available by EC.</t>
  </si>
  <si>
    <t>MAIS3+ will be used in the near future.</t>
  </si>
  <si>
    <t>Waiting for confirmation from people directly involved. The indirect information is that injuries are registered (or are ready to be registered) according to MAIS3+. Will inform when will receive the information.</t>
  </si>
  <si>
    <t>MAIS3+ data already available since 2014, but not all accident fields (MAIS3+) are filled - missing information.</t>
  </si>
  <si>
    <t>MAIS3+ conversion process from ICD to MAIS3+ is still ongoing. Progress stalled due to a low rate of positive matches in  converting data using conversion tables provided by the EC. The EC has recently communicated that AAAM have been contracted in 2022 to provide support to MS for this conversion. As Malta has envountered difficulties on MAIS3+ conversion, this support is welcomed. We aim to resume conversion of MAIS3+ data this year in collaboration with the Ministry of Health.</t>
  </si>
  <si>
    <t>Data on MAIS3+ already available 1993-2018; at the moment, no further disaggregates of this data are available</t>
  </si>
  <si>
    <t>The work is coordinated by the National Road Safety Council, National Institute of Public Health and Motor Transport Institute. Poland transfer data from 2013 and 2014 according to the recomendations of the CARE group (DG MOVE). In recent years, work on MAIS 3+ in Poland has been stopped. The method proposed by DG MOVE (conversion of ICD-10 scale on the MAIS 3+ scale) in our opinion has errors and leads to incorrect results. Unfortunately, due to a lack of financing, Poland could not launch a national project to develop a methodology for assessing the severity of injuries of road accident victims according to the MAIS 3+ scale.</t>
  </si>
  <si>
    <t>A methodology was developed in 2015 to estimate the number of MAIS3+ serious injuries, using the national hospital discharge database. The Health Ministry applies the EC’s AAAM converter to the ICD9-CM codes to calculate the MAIS score.
This method is being improved, as Health Ministry is currently using ICD-10-CM/PCS injury codes, since mid-2016. Also, recommendations from SafetyCube D7.1, on external causes codes for road accident victims are being analysed.
Under the new Road Safety Strategy (2017-2020), a new working group will establish a procedure to collect in the police data the required information while preserving the victim’s privacy. A protocol for agreed procedure implementation is being prepared for signature by relevant parties.</t>
  </si>
  <si>
    <t>Data already available since 2007.</t>
  </si>
  <si>
    <t>We have made experimental linking between police and hospital data. MAIS3+ data are incomplete and not ready for publication and still under discussion.</t>
  </si>
  <si>
    <t>Under discussion.</t>
  </si>
  <si>
    <t xml:space="preserve">Linking of health and police data has started in 2014. This allows to code the recommended maximum AIS score based on ICD-10. </t>
  </si>
  <si>
    <t>Since 2013 police data is linked with hospital data. Any casualty found in both sources, their injury severity is defined by MAIS. If the casualty was not found in the hospital data, their injury severity is defined by the police. Seriously injured is defined by MAIS 3+ or hospitalized for a period of 24 hours or more, not for observation only.</t>
  </si>
  <si>
    <t>Under consideration.</t>
  </si>
  <si>
    <t>Road traffic safety agency has begun activities to introduce the MAIS 3+ scale to record serious injuries. During 2017, an analysis of the possibilities for the most efficient introduction of the MAIS 3+ scale was performed. Road Traffic Safety Agency intends to continue activities on introduction MAIS3+ definition of serious injuries in road traffic accidents in the next period.</t>
  </si>
  <si>
    <r>
      <t xml:space="preserve">Ireland has commenced a project to apply the EC algorithm to hospital data to produce MAIS3+ serious injury figures. This project aligns with action 172 of the Road Safety Strategy:  </t>
    </r>
    <r>
      <rPr>
        <i/>
        <sz val="11"/>
        <rFont val="Calibri"/>
        <family val="2"/>
        <scheme val="minor"/>
      </rPr>
      <t xml:space="preserve">Develop a method to identify and enumerate serious injuries using a medical definition, such as MAIS3+, and report on same as part of the dissemination of trend data, updates, and reporting on serious injuries. </t>
    </r>
    <r>
      <rPr>
        <sz val="11"/>
        <rFont val="Calibri"/>
        <family val="2"/>
        <scheme val="minor"/>
      </rPr>
      <t xml:space="preserve"> This project is expected to be completed by Q3 2023.  Ireland has reported serious injuries in MAis3+ format for the time period 2014-2020.</t>
    </r>
  </si>
  <si>
    <r>
      <rPr>
        <vertAlign val="superscript"/>
        <sz val="11"/>
        <color theme="1"/>
        <rFont val="Calibri"/>
        <family val="2"/>
        <scheme val="minor"/>
      </rPr>
      <t>(1)</t>
    </r>
    <r>
      <rPr>
        <sz val="11"/>
        <color theme="1"/>
        <rFont val="Calibri"/>
        <family val="2"/>
        <scheme val="minor"/>
      </rPr>
      <t>National provisional data used for 2022 as the final figures for 2022 were not yet available at the time of going to print</t>
    </r>
  </si>
  <si>
    <t xml:space="preserve">Whether an injury is severe or slight is determined by §84 of the Austrian criminal code. A severe injury is one that causes a health problem or occupational disability longer than 24 days, or one that "causes personal difficulty". Police records. </t>
  </si>
  <si>
    <r>
      <rPr>
        <vertAlign val="superscript"/>
        <sz val="11"/>
        <color theme="1"/>
        <rFont val="Calibri"/>
        <family val="2"/>
        <scheme val="minor"/>
      </rPr>
      <t>(4)</t>
    </r>
    <r>
      <rPr>
        <sz val="11"/>
        <color theme="1"/>
        <rFont val="Calibri"/>
        <family val="2"/>
        <scheme val="minor"/>
      </rPr>
      <t>The average annual change is based on the entire time series of all the ten annual numbers of road deaths between 2012 and 2022, and estimates the average exponential trend. For more information, read the methodological note, PIN Flash 6: https://bit.ly2LVVUtY</t>
    </r>
  </si>
  <si>
    <r>
      <t>MT</t>
    </r>
    <r>
      <rPr>
        <b/>
        <vertAlign val="superscript"/>
        <sz val="11"/>
        <rFont val="Calibri"/>
        <family val="2"/>
        <scheme val="minor"/>
      </rPr>
      <t>(3)</t>
    </r>
  </si>
  <si>
    <r>
      <t>RO</t>
    </r>
    <r>
      <rPr>
        <b/>
        <vertAlign val="superscript"/>
        <sz val="11"/>
        <rFont val="Calibri"/>
        <family val="2"/>
        <scheme val="minor"/>
      </rPr>
      <t>(3)</t>
    </r>
  </si>
  <si>
    <r>
      <t>Fig. 10 Annual average change in the number of road deaths 2012-2022</t>
    </r>
    <r>
      <rPr>
        <b/>
        <vertAlign val="superscript"/>
        <sz val="11"/>
        <rFont val="Calibri"/>
        <family val="2"/>
        <scheme val="minor"/>
      </rPr>
      <t>(4)</t>
    </r>
  </si>
  <si>
    <r>
      <t>MT</t>
    </r>
    <r>
      <rPr>
        <b/>
        <vertAlign val="superscript"/>
        <sz val="11"/>
        <rFont val="Calibri"/>
        <family val="2"/>
        <scheme val="minor"/>
      </rPr>
      <t>(4)</t>
    </r>
  </si>
  <si>
    <r>
      <t>RO</t>
    </r>
    <r>
      <rPr>
        <b/>
        <vertAlign val="superscript"/>
        <sz val="11"/>
        <rFont val="Calibri"/>
        <family val="2"/>
        <scheme val="minor"/>
      </rPr>
      <t>(4)</t>
    </r>
  </si>
  <si>
    <t>MAIS 3+ serious injuries is done on an ad hoc basis, and is therefore not published regularly. Figures to 2019 are now published, table RAS4101: https://assets.publishing.service.gov.uk/government/uploads/system/uploads/attachment_data/file/1106331/ras4101.ods</t>
  </si>
  <si>
    <r>
      <t>IT</t>
    </r>
    <r>
      <rPr>
        <b/>
        <vertAlign val="superscript"/>
        <sz val="11"/>
        <rFont val="Calibri"/>
        <family val="2"/>
        <scheme val="minor"/>
      </rPr>
      <t>(1)</t>
    </r>
  </si>
  <si>
    <r>
      <rPr>
        <vertAlign val="superscript"/>
        <sz val="11"/>
        <color theme="1"/>
        <rFont val="Calibri"/>
        <family val="2"/>
        <scheme val="minor"/>
      </rPr>
      <t>(3)</t>
    </r>
    <r>
      <rPr>
        <sz val="11"/>
        <color theme="1"/>
        <rFont val="Calibri"/>
        <family val="2"/>
        <scheme val="minor"/>
      </rPr>
      <t>CARE provisional data</t>
    </r>
  </si>
  <si>
    <r>
      <rPr>
        <vertAlign val="superscript"/>
        <sz val="11"/>
        <color theme="1"/>
        <rFont val="Calibri"/>
        <family val="2"/>
        <scheme val="minor"/>
      </rPr>
      <t>(4)</t>
    </r>
    <r>
      <rPr>
        <sz val="11"/>
        <color theme="1"/>
        <rFont val="Calibri"/>
        <family val="2"/>
        <scheme val="minor"/>
      </rPr>
      <t>CARE provisional data</t>
    </r>
  </si>
  <si>
    <r>
      <t>UK</t>
    </r>
    <r>
      <rPr>
        <b/>
        <vertAlign val="superscript"/>
        <sz val="11"/>
        <rFont val="Calibri"/>
        <family val="2"/>
        <scheme val="minor"/>
      </rPr>
      <t>(1)</t>
    </r>
  </si>
  <si>
    <t>EU22</t>
  </si>
  <si>
    <t>Table 7. Countries' progress in collecting data on seriously injured based on MAIS3+</t>
  </si>
  <si>
    <t xml:space="preserve">Table 6. National definitions of a seriously injured person in a road collision in Police records corresponding to the data in Table 5. </t>
  </si>
  <si>
    <t xml:space="preserve">Table 5 (Fig. 8, 9, 10) </t>
  </si>
  <si>
    <t>Table 4 (Fig. 7) Road deaths per billion vehicle-kilometres over three recent years</t>
  </si>
  <si>
    <t>Table 3 (Fig. 6) Road deaths per million inhabitants in 2022 and 2012</t>
  </si>
  <si>
    <t>Table 2 (Fig. 3 and 10) Road deaths and relative change in road deaths between 2012 and 2022</t>
  </si>
  <si>
    <t xml:space="preserve">Table 1 (Fig. 1 and 2) Road deaths and relative change in road deaths between 2021 and 2022 and 2019 and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</si>
</sst>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_ ;\-#,##0\ "/>
    <numFmt numFmtId="165" formatCode="0.0%"/>
    <numFmt numFmtId="166" formatCode="0.0"/>
    <numFmt numFmtId="167" formatCode="0.000"/>
  </numFmts>
  <fonts count="16">
    <font>
      <sz val="11"/>
      <color theme="1"/>
      <name val="Calibri"/>
      <family val="2"/>
      <scheme val="minor"/>
    </font>
    <font>
      <sz val="10"/>
      <name val="Arial"/>
      <family val="2"/>
    </font>
    <font>
      <b/>
      <sz val="11"/>
      <color theme="0"/>
      <name val="Calibri"/>
      <family val="2"/>
      <scheme val="minor"/>
    </font>
    <font>
      <b/>
      <sz val="11"/>
      <color rgb="FF000000"/>
      <name val="Calibri"/>
      <family val="2"/>
      <scheme val="minor"/>
    </font>
    <font>
      <b/>
      <sz val="11"/>
      <name val="Calibri"/>
      <family val="2"/>
      <scheme val="minor"/>
    </font>
    <font>
      <sz val="11"/>
      <name val="Calibri"/>
      <family val="2"/>
      <scheme val="minor"/>
    </font>
    <font>
      <sz val="11"/>
      <name val="Calibri"/>
      <family val="2"/>
    </font>
    <font>
      <b/>
      <sz val="11"/>
      <color theme="1"/>
      <name val="Calibri"/>
      <family val="2"/>
      <scheme val="minor"/>
    </font>
    <font>
      <b/>
      <vertAlign val="superscript"/>
      <sz val="11"/>
      <name val="Calibri"/>
      <family val="2"/>
      <scheme val="minor"/>
    </font>
    <font>
      <vertAlign val="superscript"/>
      <sz val="11"/>
      <color theme="1"/>
      <name val="Calibri"/>
      <family val="2"/>
      <scheme val="minor"/>
    </font>
    <font>
      <sz val="11"/>
      <color rgb="FF006100"/>
      <name val="Calibri"/>
      <family val="2"/>
      <scheme val="minor"/>
    </font>
    <font>
      <sz val="11"/>
      <color rgb="FF9C0006"/>
      <name val="Calibri"/>
      <family val="2"/>
      <scheme val="minor"/>
    </font>
    <font>
      <b/>
      <sz val="11"/>
      <name val="Calibri"/>
      <family val="2"/>
    </font>
    <font>
      <b/>
      <sz val="11"/>
      <color theme="1"/>
      <name val="Calibri"/>
      <family val="2"/>
    </font>
    <font>
      <b/>
      <sz val="11"/>
      <color rgb="FFFFFFFF"/>
      <name val="Calibri"/>
      <family val="2"/>
      <scheme val="minor"/>
    </font>
    <font>
      <i/>
      <sz val="11"/>
      <name val="Calibri"/>
      <family val="2"/>
      <scheme val="minor"/>
    </font>
  </fonts>
  <fills count="1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theme="5"/>
        <bgColor indexed="64"/>
      </patternFill>
    </fill>
    <fill>
      <patternFill patternType="solid">
        <fgColor theme="5" tint="0.39998000860214233"/>
        <bgColor indexed="64"/>
      </patternFill>
    </fill>
    <fill>
      <patternFill patternType="solid">
        <fgColor rgb="FFF4B183"/>
        <bgColor indexed="64"/>
      </patternFill>
    </fill>
    <fill>
      <patternFill patternType="solid">
        <fgColor theme="5" tint="0.5999900102615356"/>
        <bgColor indexed="64"/>
      </patternFill>
    </fill>
    <fill>
      <patternFill patternType="solid">
        <fgColor rgb="FF92D050"/>
        <bgColor indexed="64"/>
      </patternFill>
    </fill>
    <fill>
      <patternFill patternType="solid">
        <fgColor theme="0"/>
        <bgColor indexed="64"/>
      </patternFill>
    </fill>
    <fill>
      <patternFill patternType="solid">
        <fgColor rgb="FFF4B084"/>
        <bgColor indexed="64"/>
      </patternFill>
    </fill>
    <fill>
      <patternFill patternType="solid">
        <fgColor indexed="9"/>
        <bgColor indexed="64"/>
      </patternFill>
    </fill>
    <fill>
      <patternFill patternType="solid">
        <fgColor rgb="FFED7D31"/>
        <bgColor indexed="64"/>
      </patternFill>
    </fill>
    <fill>
      <patternFill patternType="solid">
        <fgColor rgb="FFED7D31"/>
        <bgColor indexed="64"/>
      </patternFill>
    </fill>
    <fill>
      <patternFill patternType="solid">
        <fgColor rgb="FFFFFF00"/>
        <bgColor indexed="64"/>
      </patternFill>
    </fill>
    <fill>
      <patternFill patternType="solid">
        <fgColor rgb="FF66FFFF"/>
        <bgColor indexed="64"/>
      </patternFill>
    </fill>
  </fills>
  <borders count="10">
    <border>
      <left/>
      <right/>
      <top/>
      <bottom/>
      <diagonal/>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10" fillId="2" borderId="0" applyNumberFormat="0" applyBorder="0" applyAlignment="0" applyProtection="0"/>
    <xf numFmtId="0" fontId="11" fillId="3"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08">
    <xf numFmtId="0" fontId="0" fillId="0" borderId="0" xfId="0"/>
    <xf numFmtId="0" fontId="2" fillId="4" borderId="1" xfId="0" applyFont="1" applyFill="1" applyBorder="1"/>
    <xf numFmtId="0" fontId="2" fillId="4" borderId="1" xfId="0" applyFont="1" applyFill="1" applyBorder="1" applyAlignment="1">
      <alignment horizontal="center"/>
    </xf>
    <xf numFmtId="0" fontId="3" fillId="0" borderId="1" xfId="0" applyFont="1" applyFill="1" applyBorder="1" applyAlignment="1">
      <alignment horizontal="center"/>
    </xf>
    <xf numFmtId="0" fontId="4" fillId="5" borderId="1" xfId="0" applyFont="1" applyFill="1" applyBorder="1"/>
    <xf numFmtId="0" fontId="4" fillId="5" borderId="1" xfId="0" applyFont="1" applyFill="1" applyBorder="1" applyAlignment="1">
      <alignment horizontal="left"/>
    </xf>
    <xf numFmtId="0" fontId="4" fillId="6" borderId="1" xfId="0" applyFont="1" applyFill="1" applyBorder="1" applyAlignment="1">
      <alignment horizontal="left"/>
    </xf>
    <xf numFmtId="0" fontId="4" fillId="5" borderId="1" xfId="0" applyFont="1" applyFill="1" applyBorder="1" applyAlignment="1">
      <alignment horizontal="left" vertical="center"/>
    </xf>
    <xf numFmtId="0" fontId="4" fillId="5" borderId="1" xfId="0" applyFont="1" applyFill="1" applyBorder="1" applyAlignment="1">
      <alignment/>
    </xf>
    <xf numFmtId="164" fontId="5" fillId="0" borderId="1" xfId="18" applyNumberFormat="1" applyFont="1" applyFill="1" applyBorder="1" applyAlignment="1">
      <alignment horizontal="center" vertical="center"/>
    </xf>
    <xf numFmtId="164" fontId="6" fillId="0" borderId="1" xfId="18" applyNumberFormat="1" applyFont="1" applyFill="1" applyBorder="1" applyAlignment="1">
      <alignment horizontal="center" vertical="center"/>
    </xf>
    <xf numFmtId="0" fontId="4" fillId="5" borderId="1" xfId="0" applyFont="1" applyFill="1" applyBorder="1" applyAlignment="1">
      <alignment horizontal="center" vertical="center"/>
    </xf>
    <xf numFmtId="49" fontId="4" fillId="5" borderId="1" xfId="0" applyNumberFormat="1" applyFont="1" applyFill="1" applyBorder="1" applyAlignment="1">
      <alignment horizontal="center" vertical="center"/>
    </xf>
    <xf numFmtId="164" fontId="4" fillId="7" borderId="1" xfId="18" applyNumberFormat="1" applyFont="1" applyFill="1" applyBorder="1" applyAlignment="1">
      <alignment horizontal="center" vertical="center"/>
    </xf>
    <xf numFmtId="0" fontId="0" fillId="0" borderId="0" xfId="0" applyFont="1"/>
    <xf numFmtId="0" fontId="4" fillId="5" borderId="2" xfId="0" applyFont="1" applyFill="1" applyBorder="1" applyAlignment="1">
      <alignment horizontal="left"/>
    </xf>
    <xf numFmtId="165" fontId="0"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0" fontId="0" fillId="0" borderId="0" xfId="0" applyFont="1" applyFill="1" applyBorder="1"/>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3" fontId="0"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167" fontId="4" fillId="5" borderId="1" xfId="0" applyNumberFormat="1" applyFont="1" applyFill="1" applyBorder="1" applyAlignment="1">
      <alignment horizontal="left" vertical="center"/>
    </xf>
    <xf numFmtId="0" fontId="4" fillId="5" borderId="3" xfId="0" applyFont="1" applyFill="1" applyBorder="1"/>
    <xf numFmtId="0" fontId="4" fillId="5" borderId="3" xfId="0" applyFont="1" applyFill="1" applyBorder="1" applyAlignment="1">
      <alignment horizontal="left"/>
    </xf>
    <xf numFmtId="0" fontId="4" fillId="6" borderId="3" xfId="0" applyFont="1" applyFill="1" applyBorder="1" applyAlignment="1">
      <alignment horizontal="left"/>
    </xf>
    <xf numFmtId="167" fontId="4" fillId="5" borderId="3" xfId="0" applyNumberFormat="1" applyFont="1" applyFill="1" applyBorder="1" applyAlignment="1">
      <alignment horizontal="left" vertical="center"/>
    </xf>
    <xf numFmtId="3"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23" applyFont="1" applyFill="1" applyBorder="1" applyAlignment="1">
      <alignment horizontal="center" vertical="center" wrapText="1"/>
    </xf>
    <xf numFmtId="3" fontId="12" fillId="7"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3" fontId="5" fillId="9" borderId="1" xfId="0" applyNumberFormat="1" applyFont="1" applyFill="1" applyBorder="1" applyAlignment="1">
      <alignment horizontal="center" vertical="center"/>
    </xf>
    <xf numFmtId="3" fontId="5" fillId="9" borderId="4"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0" fontId="4" fillId="5" borderId="1" xfId="0" applyFont="1" applyFill="1" applyBorder="1" applyAlignment="1">
      <alignment vertical="top"/>
    </xf>
    <xf numFmtId="0" fontId="4" fillId="5" borderId="1" xfId="0" applyNumberFormat="1" applyFont="1" applyFill="1" applyBorder="1" applyAlignment="1">
      <alignment vertical="top"/>
    </xf>
    <xf numFmtId="0" fontId="4" fillId="5" borderId="2" xfId="0" applyNumberFormat="1" applyFont="1" applyFill="1" applyBorder="1" applyAlignment="1">
      <alignment vertical="top"/>
    </xf>
    <xf numFmtId="0" fontId="4" fillId="5" borderId="2" xfId="0" applyFont="1" applyFill="1" applyBorder="1" applyAlignment="1">
      <alignment vertical="top"/>
    </xf>
    <xf numFmtId="0" fontId="12" fillId="10" borderId="1" xfId="0" applyFont="1" applyFill="1" applyBorder="1" applyAlignment="1">
      <alignment vertical="top"/>
    </xf>
    <xf numFmtId="0" fontId="4" fillId="5" borderId="1" xfId="0" applyFont="1" applyFill="1" applyBorder="1" applyAlignment="1">
      <alignment horizontal="center" vertical="top" wrapText="1"/>
    </xf>
    <xf numFmtId="0" fontId="0" fillId="0" borderId="0" xfId="0" applyAlignment="1">
      <alignment horizontal="center" vertical="center"/>
    </xf>
    <xf numFmtId="3" fontId="13" fillId="0" borderId="1" xfId="0" applyNumberFormat="1" applyFont="1" applyFill="1" applyBorder="1" applyAlignment="1">
      <alignment horizontal="right"/>
    </xf>
    <xf numFmtId="165" fontId="0" fillId="0" borderId="1" xfId="0" applyNumberFormat="1" applyBorder="1" applyAlignment="1">
      <alignment horizontal="center" vertical="center"/>
    </xf>
    <xf numFmtId="0" fontId="0" fillId="0" borderId="1" xfId="0" applyBorder="1" applyAlignment="1">
      <alignment horizontal="center" vertical="center"/>
    </xf>
    <xf numFmtId="165" fontId="7" fillId="0" borderId="1" xfId="0" applyNumberFormat="1" applyFont="1" applyBorder="1" applyAlignment="1">
      <alignment horizontal="center" vertical="center"/>
    </xf>
    <xf numFmtId="167" fontId="4" fillId="5" borderId="1" xfId="0" applyNumberFormat="1" applyFont="1" applyFill="1" applyBorder="1" applyAlignment="1">
      <alignment horizontal="center" vertical="center" wrapText="1"/>
    </xf>
    <xf numFmtId="3"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5" fillId="0" borderId="0" xfId="0" applyFont="1"/>
    <xf numFmtId="0" fontId="5" fillId="0" borderId="1" xfId="0" applyFont="1" applyBorder="1" applyAlignment="1">
      <alignment wrapText="1"/>
    </xf>
    <xf numFmtId="0" fontId="5" fillId="11" borderId="1" xfId="0" applyFont="1" applyFill="1" applyBorder="1" applyAlignment="1">
      <alignment wrapText="1"/>
    </xf>
    <xf numFmtId="0" fontId="4" fillId="6" borderId="1" xfId="0" applyFont="1" applyFill="1" applyBorder="1" applyAlignment="1">
      <alignment vertical="top"/>
    </xf>
    <xf numFmtId="0" fontId="5" fillId="0" borderId="1" xfId="0" applyFont="1" applyBorder="1"/>
    <xf numFmtId="0" fontId="5" fillId="0" borderId="1" xfId="0" applyFont="1" applyBorder="1" applyAlignment="1">
      <alignment/>
    </xf>
    <xf numFmtId="0" fontId="5" fillId="0" borderId="1" xfId="0" applyFont="1" applyBorder="1" applyAlignment="1">
      <alignment vertical="center" wrapText="1"/>
    </xf>
    <xf numFmtId="0" fontId="5" fillId="0" borderId="1" xfId="0" applyFont="1" applyBorder="1" applyAlignment="1">
      <alignment vertical="top" wrapText="1"/>
    </xf>
    <xf numFmtId="0" fontId="4" fillId="5" borderId="1" xfId="0" applyFont="1" applyFill="1" applyBorder="1" applyAlignment="1">
      <alignment horizontal="left" vertical="top"/>
    </xf>
    <xf numFmtId="0" fontId="5" fillId="0" borderId="1" xfId="0" applyFont="1" applyFill="1" applyBorder="1" applyAlignment="1">
      <alignment wrapText="1"/>
    </xf>
    <xf numFmtId="0" fontId="5" fillId="9" borderId="1" xfId="0" applyFont="1" applyFill="1" applyBorder="1" applyAlignment="1">
      <alignment wrapText="1"/>
    </xf>
    <xf numFmtId="0" fontId="0" fillId="0" borderId="1" xfId="0" applyFont="1" applyBorder="1" applyAlignment="1">
      <alignment horizontal="left" vertical="center" wrapText="1"/>
    </xf>
    <xf numFmtId="0" fontId="14" fillId="12" borderId="1" xfId="0" applyFont="1" applyFill="1" applyBorder="1" applyAlignment="1">
      <alignment vertical="top"/>
    </xf>
    <xf numFmtId="0" fontId="5" fillId="0" borderId="1" xfId="0" applyFont="1" applyBorder="1" applyAlignment="1">
      <alignment horizontal="left"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xf>
    <xf numFmtId="0" fontId="14" fillId="13" borderId="1" xfId="0" applyFont="1" applyFill="1" applyBorder="1" applyAlignment="1">
      <alignment vertical="top"/>
    </xf>
    <xf numFmtId="0" fontId="14" fillId="12" borderId="1" xfId="0" applyFont="1" applyFill="1" applyBorder="1" applyAlignment="1">
      <alignment horizontal="left" vertical="top"/>
    </xf>
    <xf numFmtId="0" fontId="5" fillId="0" borderId="0" xfId="0" applyFont="1" applyAlignment="1">
      <alignment wrapText="1"/>
    </xf>
    <xf numFmtId="0" fontId="5" fillId="0" borderId="1" xfId="0" applyFont="1" applyFill="1" applyBorder="1" applyAlignment="1">
      <alignment vertical="top" wrapText="1"/>
    </xf>
    <xf numFmtId="0" fontId="5" fillId="14" borderId="1" xfId="0" applyFont="1" applyFill="1" applyBorder="1" applyAlignment="1">
      <alignment wrapText="1"/>
    </xf>
    <xf numFmtId="0" fontId="14" fillId="12" borderId="1" xfId="0" applyFont="1" applyFill="1" applyBorder="1" applyAlignment="1">
      <alignment vertical="center"/>
    </xf>
    <xf numFmtId="0" fontId="5" fillId="0" borderId="1" xfId="0" applyFont="1" applyFill="1" applyBorder="1" applyAlignment="1">
      <alignment vertical="center" wrapText="1"/>
    </xf>
    <xf numFmtId="0" fontId="5" fillId="0" borderId="4" xfId="0" applyFont="1" applyFill="1" applyBorder="1"/>
    <xf numFmtId="0" fontId="6" fillId="0" borderId="1" xfId="0" applyFont="1" applyBorder="1" applyAlignment="1">
      <alignment horizontal="left" vertical="center" wrapText="1"/>
    </xf>
    <xf numFmtId="1" fontId="0"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66" fontId="5" fillId="0" borderId="1" xfId="0" applyNumberFormat="1" applyFont="1" applyFill="1" applyBorder="1" applyAlignment="1">
      <alignment horizontal="center" vertical="center"/>
    </xf>
    <xf numFmtId="166" fontId="5" fillId="0" borderId="1" xfId="22" applyNumberFormat="1" applyFont="1" applyFill="1" applyBorder="1" applyAlignment="1">
      <alignment horizontal="center" vertical="center"/>
    </xf>
    <xf numFmtId="166" fontId="5" fillId="0" borderId="1" xfId="23" applyNumberFormat="1" applyFont="1" applyFill="1" applyBorder="1" applyAlignment="1">
      <alignment horizontal="center" vertical="center"/>
    </xf>
    <xf numFmtId="166" fontId="0" fillId="0" borderId="0" xfId="0" applyNumberFormat="1"/>
    <xf numFmtId="166" fontId="4" fillId="7" borderId="1" xfId="0" applyNumberFormat="1" applyFont="1" applyFill="1" applyBorder="1" applyAlignment="1">
      <alignment horizontal="center" vertical="center"/>
    </xf>
    <xf numFmtId="166" fontId="0" fillId="0" borderId="1" xfId="0" applyNumberFormat="1" applyFill="1" applyBorder="1" applyAlignment="1">
      <alignment horizontal="center" vertical="center"/>
    </xf>
    <xf numFmtId="166" fontId="10" fillId="0" borderId="1" xfId="22" applyNumberFormat="1" applyFill="1" applyBorder="1" applyAlignment="1">
      <alignment horizontal="center" vertical="center"/>
    </xf>
    <xf numFmtId="3" fontId="5" fillId="0" borderId="4" xfId="0" applyNumberFormat="1" applyFont="1" applyBorder="1" applyAlignment="1">
      <alignment horizontal="center" vertical="center"/>
    </xf>
    <xf numFmtId="3" fontId="5" fillId="0" borderId="1" xfId="0" applyNumberFormat="1" applyFont="1" applyBorder="1" applyAlignment="1">
      <alignment horizontal="center" vertical="center"/>
    </xf>
    <xf numFmtId="3" fontId="0" fillId="14" borderId="1" xfId="0" applyNumberFormat="1" applyFill="1" applyBorder="1" applyAlignment="1">
      <alignment horizontal="center" vertical="center"/>
    </xf>
    <xf numFmtId="3" fontId="5" fillId="14" borderId="4" xfId="0" applyNumberFormat="1" applyFont="1" applyFill="1" applyBorder="1" applyAlignment="1">
      <alignment horizontal="center" vertical="center"/>
    </xf>
    <xf numFmtId="3" fontId="0" fillId="15" borderId="1" xfId="0" applyNumberFormat="1" applyFill="1" applyBorder="1" applyAlignment="1">
      <alignment horizontal="center" vertical="center"/>
    </xf>
    <xf numFmtId="49" fontId="4" fillId="5" borderId="1" xfId="0" applyNumberFormat="1"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4" fillId="5" borderId="1" xfId="0" applyFont="1" applyFill="1" applyBorder="1" applyAlignment="1">
      <alignment horizontal="center" vertical="center" wrapText="1"/>
    </xf>
    <xf numFmtId="3" fontId="6" fillId="0" borderId="3"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167" fontId="4" fillId="5" borderId="6" xfId="0" applyNumberFormat="1" applyFont="1" applyFill="1" applyBorder="1" applyAlignment="1">
      <alignment horizontal="center" vertical="center" wrapText="1"/>
    </xf>
    <xf numFmtId="167" fontId="4" fillId="5" borderId="7" xfId="0" applyNumberFormat="1" applyFont="1" applyFill="1" applyBorder="1" applyAlignment="1">
      <alignment horizontal="center" vertical="center" wrapText="1"/>
    </xf>
    <xf numFmtId="167" fontId="4" fillId="5" borderId="8" xfId="0" applyNumberFormat="1" applyFont="1" applyFill="1" applyBorder="1" applyAlignment="1">
      <alignment horizontal="center" vertical="center" wrapText="1"/>
    </xf>
    <xf numFmtId="167" fontId="4" fillId="5" borderId="9" xfId="0" applyNumberFormat="1" applyFont="1" applyFill="1" applyBorder="1" applyAlignment="1">
      <alignment horizontal="center" vertical="center" wrapText="1"/>
    </xf>
    <xf numFmtId="167" fontId="4" fillId="5" borderId="3" xfId="0" applyNumberFormat="1" applyFont="1" applyFill="1" applyBorder="1" applyAlignment="1">
      <alignment horizontal="center" vertical="center" wrapText="1"/>
    </xf>
    <xf numFmtId="167" fontId="4" fillId="5" borderId="5" xfId="0" applyNumberFormat="1" applyFont="1" applyFill="1" applyBorder="1" applyAlignment="1">
      <alignment horizontal="center" vertical="center" wrapText="1"/>
    </xf>
    <xf numFmtId="167" fontId="4" fillId="5" borderId="4" xfId="0" applyNumberFormat="1" applyFont="1" applyFill="1" applyBorder="1" applyAlignment="1">
      <alignment horizontal="center" vertical="center" wrapText="1"/>
    </xf>
  </cellXfs>
  <cellStyles count="12">
    <cellStyle name="Normal" xfId="0"/>
    <cellStyle name="Percent" xfId="15"/>
    <cellStyle name="Currency" xfId="16"/>
    <cellStyle name="Currency [0]" xfId="17"/>
    <cellStyle name="Comma" xfId="18"/>
    <cellStyle name="Comma [0]" xfId="19"/>
    <cellStyle name="Comma 5" xfId="20"/>
    <cellStyle name="Normal 3" xfId="21"/>
    <cellStyle name="Good" xfId="22"/>
    <cellStyle name="Bad" xfId="23"/>
    <cellStyle name="Comma 5 2" xfId="24"/>
    <cellStyle name="Comma 2" xfId="25"/>
  </cellStyles>
  <dxfs count="104">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rgb="FFF8CBAD"/>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rgb="FFF8CBA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hared%20drives\PIN\Annual%20report\2023\17%20PIN%20annual%20report%20indicator%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
      <sheetName val="1. Road deaths 2001-2021"/>
      <sheetName val="EU RD reduction 2011-2021"/>
      <sheetName val="EU RD reduction 2001-2021"/>
      <sheetName val="VPF"/>
      <sheetName val="VPF figure"/>
      <sheetName val="Mortality"/>
      <sheetName val="2. Distance travelled"/>
      <sheetName val="Road risk"/>
      <sheetName val="3. Serious injuries"/>
      <sheetName val="si national"/>
      <sheetName val="4. National definition SI"/>
      <sheetName val="si vs deaths"/>
      <sheetName val="SIs per road deaths"/>
      <sheetName val="5. Progress MAIS 3+ "/>
      <sheetName val="6. Population"/>
      <sheetName val="7. Strategies"/>
      <sheetName val="Strategies table"/>
      <sheetName val="8. KPIs"/>
      <sheetName val="KPIs figure"/>
      <sheetName val="KPI targets"/>
      <sheetName val="9. Public transport use"/>
      <sheetName val="received questionnaires"/>
    </sheetNames>
    <sheetDataSet>
      <sheetData sheetId="0" refreshError="1"/>
      <sheetData sheetId="1">
        <row r="7">
          <cell r="L7">
            <v>531</v>
          </cell>
          <cell r="V7">
            <v>370</v>
          </cell>
        </row>
        <row r="8">
          <cell r="L8">
            <v>827</v>
          </cell>
          <cell r="V8">
            <v>521</v>
          </cell>
        </row>
        <row r="9">
          <cell r="L9">
            <v>605.36</v>
          </cell>
          <cell r="V9">
            <v>531</v>
          </cell>
        </row>
        <row r="10">
          <cell r="L10">
            <v>51</v>
          </cell>
          <cell r="V10">
            <v>37</v>
          </cell>
        </row>
        <row r="11">
          <cell r="L11">
            <v>742</v>
          </cell>
          <cell r="V11">
            <v>527</v>
          </cell>
        </row>
        <row r="12">
          <cell r="L12">
            <v>3601</v>
          </cell>
          <cell r="V12">
            <v>2776</v>
          </cell>
        </row>
        <row r="13">
          <cell r="L13">
            <v>167</v>
          </cell>
          <cell r="V13">
            <v>154</v>
          </cell>
        </row>
        <row r="14">
          <cell r="L14">
            <v>87</v>
          </cell>
          <cell r="V14">
            <v>50</v>
          </cell>
        </row>
        <row r="15">
          <cell r="L15">
            <v>1903</v>
          </cell>
          <cell r="V15">
            <v>1759</v>
          </cell>
        </row>
        <row r="16">
          <cell r="L16">
            <v>255</v>
          </cell>
          <cell r="V16">
            <v>191</v>
          </cell>
        </row>
        <row r="17">
          <cell r="L17">
            <v>3653</v>
          </cell>
          <cell r="V17">
            <v>3260</v>
          </cell>
        </row>
        <row r="18">
          <cell r="L18">
            <v>988</v>
          </cell>
          <cell r="V18">
            <v>635</v>
          </cell>
        </row>
        <row r="19">
          <cell r="L19">
            <v>393</v>
          </cell>
          <cell r="V19">
            <v>275</v>
          </cell>
        </row>
        <row r="20">
          <cell r="L20">
            <v>605</v>
          </cell>
          <cell r="V20">
            <v>535</v>
          </cell>
        </row>
        <row r="21">
          <cell r="L21">
            <v>163</v>
          </cell>
          <cell r="V21">
            <v>156</v>
          </cell>
        </row>
        <row r="22">
          <cell r="L22">
            <v>3753</v>
          </cell>
          <cell r="V22">
            <v>3170</v>
          </cell>
        </row>
        <row r="24">
          <cell r="L24">
            <v>177</v>
          </cell>
          <cell r="V24">
            <v>113</v>
          </cell>
        </row>
        <row r="25">
          <cell r="L25">
            <v>302</v>
          </cell>
          <cell r="V25">
            <v>120</v>
          </cell>
        </row>
        <row r="27">
          <cell r="L27">
            <v>650</v>
          </cell>
          <cell r="V27">
            <v>737</v>
          </cell>
        </row>
        <row r="28">
          <cell r="L28">
            <v>3571</v>
          </cell>
          <cell r="V28">
            <v>1896</v>
          </cell>
        </row>
        <row r="29">
          <cell r="L29">
            <v>718</v>
          </cell>
          <cell r="V29">
            <v>614</v>
          </cell>
        </row>
        <row r="31">
          <cell r="L31">
            <v>285</v>
          </cell>
          <cell r="V31">
            <v>227</v>
          </cell>
        </row>
        <row r="32">
          <cell r="L32">
            <v>130</v>
          </cell>
          <cell r="V32">
            <v>85</v>
          </cell>
        </row>
        <row r="33">
          <cell r="L33">
            <v>296</v>
          </cell>
          <cell r="V33">
            <v>244</v>
          </cell>
        </row>
        <row r="34">
          <cell r="L34">
            <v>1802</v>
          </cell>
          <cell r="V34">
            <v>1750</v>
          </cell>
        </row>
        <row r="36">
          <cell r="L36">
            <v>339</v>
          </cell>
          <cell r="V36">
            <v>241</v>
          </cell>
        </row>
        <row r="37">
          <cell r="L37">
            <v>303</v>
          </cell>
          <cell r="V37">
            <v>351</v>
          </cell>
        </row>
        <row r="38">
          <cell r="L38">
            <v>145</v>
          </cell>
          <cell r="V38">
            <v>116</v>
          </cell>
        </row>
        <row r="39">
          <cell r="L39">
            <v>688</v>
          </cell>
          <cell r="V39">
            <v>553</v>
          </cell>
        </row>
        <row r="40">
          <cell r="V40">
            <v>20679</v>
          </cell>
        </row>
      </sheetData>
      <sheetData sheetId="2" refreshError="1"/>
      <sheetData sheetId="3" refreshError="1"/>
      <sheetData sheetId="4" refreshError="1"/>
      <sheetData sheetId="5">
        <row r="22">
          <cell r="A22" t="str">
            <v>Lives that could have been saved</v>
          </cell>
        </row>
      </sheetData>
      <sheetData sheetId="6">
        <row r="40">
          <cell r="N40" t="str">
            <v>Mortality 2012</v>
          </cell>
        </row>
      </sheetData>
      <sheetData sheetId="7" refreshError="1"/>
      <sheetData sheetId="8">
        <row r="4">
          <cell r="Y4" t="str">
            <v>NO</v>
          </cell>
        </row>
      </sheetData>
      <sheetData sheetId="9" refreshError="1"/>
      <sheetData sheetId="10">
        <row r="7">
          <cell r="AE7" t="str">
            <v>RO(1)</v>
          </cell>
        </row>
      </sheetData>
      <sheetData sheetId="11" refreshError="1"/>
      <sheetData sheetId="12">
        <row r="83">
          <cell r="M83" t="str">
            <v>SI %change</v>
          </cell>
        </row>
      </sheetData>
      <sheetData sheetId="13" refreshError="1"/>
      <sheetData sheetId="14" refreshError="1"/>
      <sheetData sheetId="15">
        <row r="7">
          <cell r="B7">
            <v>8978929</v>
          </cell>
        </row>
        <row r="8">
          <cell r="B8">
            <v>11617623</v>
          </cell>
        </row>
        <row r="9">
          <cell r="B9">
            <v>6838937</v>
          </cell>
        </row>
        <row r="10">
          <cell r="B10">
            <v>904705</v>
          </cell>
        </row>
        <row r="11">
          <cell r="B11">
            <v>10516707</v>
          </cell>
        </row>
        <row r="12">
          <cell r="B12">
            <v>83237124</v>
          </cell>
        </row>
        <row r="13">
          <cell r="B13">
            <v>5873420</v>
          </cell>
        </row>
        <row r="14">
          <cell r="B14">
            <v>1331796</v>
          </cell>
        </row>
        <row r="15">
          <cell r="B15">
            <v>47432893</v>
          </cell>
        </row>
        <row r="16">
          <cell r="B16">
            <v>5548241</v>
          </cell>
        </row>
        <row r="17">
          <cell r="B17">
            <v>67842591</v>
          </cell>
        </row>
        <row r="18">
          <cell r="B18">
            <v>10459782</v>
          </cell>
        </row>
        <row r="19">
          <cell r="B19">
            <v>3862305</v>
          </cell>
        </row>
        <row r="20">
          <cell r="B20">
            <v>9689010</v>
          </cell>
        </row>
        <row r="21">
          <cell r="B21">
            <v>5060004</v>
          </cell>
        </row>
        <row r="22">
          <cell r="B22">
            <v>59030133</v>
          </cell>
        </row>
        <row r="24">
          <cell r="B24">
            <v>1875757</v>
          </cell>
        </row>
        <row r="25">
          <cell r="B25">
            <v>2805998</v>
          </cell>
        </row>
        <row r="27">
          <cell r="B27">
            <v>17590672</v>
          </cell>
        </row>
        <row r="28">
          <cell r="B28">
            <v>37654247</v>
          </cell>
        </row>
        <row r="29">
          <cell r="B29">
            <v>9855909</v>
          </cell>
        </row>
        <row r="31">
          <cell r="B31">
            <v>10452326</v>
          </cell>
        </row>
        <row r="32">
          <cell r="B32">
            <v>2107180</v>
          </cell>
        </row>
        <row r="33">
          <cell r="B33">
            <v>5434712</v>
          </cell>
        </row>
        <row r="34">
          <cell r="B34">
            <v>67600000</v>
          </cell>
        </row>
        <row r="35">
          <cell r="B35">
            <v>8738791</v>
          </cell>
        </row>
        <row r="36">
          <cell r="B36">
            <v>9586937</v>
          </cell>
        </row>
        <row r="37">
          <cell r="B37">
            <v>5425270</v>
          </cell>
        </row>
        <row r="38">
          <cell r="B38">
            <v>6690887</v>
          </cell>
        </row>
        <row r="39">
          <cell r="B39">
            <v>446209824</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6"/>
  <sheetViews>
    <sheetView workbookViewId="0" topLeftCell="A1">
      <selection activeCell="G39" sqref="G39"/>
    </sheetView>
  </sheetViews>
  <sheetFormatPr defaultColWidth="9.140625" defaultRowHeight="15"/>
  <sheetData>
    <row r="3" spans="2:3" ht="15">
      <c r="B3" s="1" t="s">
        <v>0</v>
      </c>
      <c r="C3" s="2" t="s">
        <v>1</v>
      </c>
    </row>
    <row r="4" spans="2:3" ht="15">
      <c r="B4" s="1" t="s">
        <v>2</v>
      </c>
      <c r="C4" s="3" t="s">
        <v>3</v>
      </c>
    </row>
    <row r="5" spans="2:3" ht="15">
      <c r="B5" s="1" t="s">
        <v>4</v>
      </c>
      <c r="C5" s="3" t="s">
        <v>5</v>
      </c>
    </row>
    <row r="6" spans="2:3" ht="15">
      <c r="B6" s="1" t="s">
        <v>6</v>
      </c>
      <c r="C6" s="3" t="s">
        <v>7</v>
      </c>
    </row>
    <row r="7" spans="2:3" ht="15">
      <c r="B7" s="1" t="s">
        <v>8</v>
      </c>
      <c r="C7" s="3" t="s">
        <v>9</v>
      </c>
    </row>
    <row r="8" spans="2:3" ht="15">
      <c r="B8" s="1" t="s">
        <v>10</v>
      </c>
      <c r="C8" s="3" t="s">
        <v>11</v>
      </c>
    </row>
    <row r="9" spans="2:3" ht="15">
      <c r="B9" s="1" t="s">
        <v>12</v>
      </c>
      <c r="C9" s="3" t="s">
        <v>13</v>
      </c>
    </row>
    <row r="10" spans="2:3" ht="15">
      <c r="B10" s="1" t="s">
        <v>14</v>
      </c>
      <c r="C10" s="3" t="s">
        <v>15</v>
      </c>
    </row>
    <row r="11" spans="2:3" ht="15">
      <c r="B11" s="1" t="s">
        <v>16</v>
      </c>
      <c r="C11" s="3" t="s">
        <v>17</v>
      </c>
    </row>
    <row r="12" spans="2:3" ht="15">
      <c r="B12" s="1" t="s">
        <v>18</v>
      </c>
      <c r="C12" s="3" t="s">
        <v>19</v>
      </c>
    </row>
    <row r="13" spans="2:3" ht="15">
      <c r="B13" s="1" t="s">
        <v>20</v>
      </c>
      <c r="C13" s="3" t="s">
        <v>21</v>
      </c>
    </row>
    <row r="14" spans="2:3" ht="15">
      <c r="B14" s="1" t="s">
        <v>22</v>
      </c>
      <c r="C14" s="3" t="s">
        <v>23</v>
      </c>
    </row>
    <row r="15" spans="2:3" ht="15">
      <c r="B15" s="1" t="s">
        <v>24</v>
      </c>
      <c r="C15" s="3" t="s">
        <v>25</v>
      </c>
    </row>
    <row r="16" spans="2:3" ht="15">
      <c r="B16" s="1" t="s">
        <v>26</v>
      </c>
      <c r="C16" s="3" t="s">
        <v>27</v>
      </c>
    </row>
    <row r="17" spans="2:3" ht="15">
      <c r="B17" s="1" t="s">
        <v>28</v>
      </c>
      <c r="C17" s="3" t="s">
        <v>29</v>
      </c>
    </row>
    <row r="18" spans="2:3" ht="15">
      <c r="B18" s="1" t="s">
        <v>30</v>
      </c>
      <c r="C18" s="3" t="s">
        <v>31</v>
      </c>
    </row>
    <row r="19" spans="2:3" ht="15">
      <c r="B19" s="1" t="s">
        <v>32</v>
      </c>
      <c r="C19" s="3" t="s">
        <v>33</v>
      </c>
    </row>
    <row r="20" spans="2:3" ht="15">
      <c r="B20" s="1" t="s">
        <v>34</v>
      </c>
      <c r="C20" s="3" t="s">
        <v>35</v>
      </c>
    </row>
    <row r="21" spans="2:3" ht="15">
      <c r="B21" s="1" t="s">
        <v>36</v>
      </c>
      <c r="C21" s="3" t="s">
        <v>37</v>
      </c>
    </row>
    <row r="22" spans="2:3" ht="15">
      <c r="B22" s="1" t="s">
        <v>38</v>
      </c>
      <c r="C22" s="3" t="s">
        <v>39</v>
      </c>
    </row>
    <row r="23" spans="2:3" ht="15">
      <c r="B23" s="1" t="s">
        <v>40</v>
      </c>
      <c r="C23" s="3" t="s">
        <v>41</v>
      </c>
    </row>
    <row r="24" spans="2:3" ht="15">
      <c r="B24" s="1" t="s">
        <v>42</v>
      </c>
      <c r="C24" s="3" t="s">
        <v>43</v>
      </c>
    </row>
    <row r="25" spans="2:3" ht="15">
      <c r="B25" s="1" t="s">
        <v>44</v>
      </c>
      <c r="C25" s="3" t="s">
        <v>45</v>
      </c>
    </row>
    <row r="26" spans="2:3" ht="15">
      <c r="B26" s="1" t="s">
        <v>46</v>
      </c>
      <c r="C26" s="3" t="s">
        <v>47</v>
      </c>
    </row>
    <row r="27" spans="2:3" ht="15">
      <c r="B27" s="1" t="s">
        <v>48</v>
      </c>
      <c r="C27" s="3" t="s">
        <v>49</v>
      </c>
    </row>
    <row r="28" spans="2:3" ht="15">
      <c r="B28" s="1" t="s">
        <v>50</v>
      </c>
      <c r="C28" s="3" t="s">
        <v>51</v>
      </c>
    </row>
    <row r="29" spans="2:3" ht="15">
      <c r="B29" s="1" t="s">
        <v>52</v>
      </c>
      <c r="C29" s="3" t="s">
        <v>53</v>
      </c>
    </row>
    <row r="30" spans="2:3" ht="15">
      <c r="B30" s="1" t="s">
        <v>54</v>
      </c>
      <c r="C30" s="3" t="s">
        <v>55</v>
      </c>
    </row>
    <row r="31" spans="2:3" ht="15">
      <c r="B31" s="1" t="s">
        <v>56</v>
      </c>
      <c r="C31" s="3" t="s">
        <v>57</v>
      </c>
    </row>
    <row r="32" spans="2:3" ht="15">
      <c r="B32" s="1" t="s">
        <v>58</v>
      </c>
      <c r="C32" s="3" t="s">
        <v>59</v>
      </c>
    </row>
    <row r="33" spans="2:3" ht="15">
      <c r="B33" s="1" t="s">
        <v>60</v>
      </c>
      <c r="C33" s="3" t="s">
        <v>61</v>
      </c>
    </row>
    <row r="34" spans="2:3" ht="15">
      <c r="B34" s="1" t="s">
        <v>62</v>
      </c>
      <c r="C34" s="3" t="s">
        <v>63</v>
      </c>
    </row>
    <row r="35" spans="2:3" ht="15">
      <c r="B35" s="1" t="s">
        <v>64</v>
      </c>
      <c r="C35" s="3" t="s">
        <v>65</v>
      </c>
    </row>
    <row r="36" spans="2:3" ht="15">
      <c r="B36" s="1" t="s">
        <v>66</v>
      </c>
      <c r="C36" s="3" t="s">
        <v>67</v>
      </c>
    </row>
  </sheetData>
  <conditionalFormatting sqref="C4:C36">
    <cfRule type="expression" priority="1" dxfId="0">
      <formula>ROW()=EVEN(ROW())</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85" zoomScaleNormal="85" workbookViewId="0" topLeftCell="A1">
      <selection activeCell="A2" sqref="A2"/>
    </sheetView>
  </sheetViews>
  <sheetFormatPr defaultColWidth="9.140625" defaultRowHeight="15"/>
  <cols>
    <col min="2" max="4" width="10.140625" style="0" bestFit="1" customWidth="1"/>
    <col min="9" max="9" width="16.8515625" style="0" customWidth="1"/>
    <col min="12" max="12" width="16.7109375" style="0" customWidth="1"/>
    <col min="15" max="15" width="17.28125" style="0" customWidth="1"/>
    <col min="18" max="19" width="15.28125" style="0" customWidth="1"/>
  </cols>
  <sheetData>
    <row r="1" ht="15">
      <c r="A1" t="s">
        <v>270</v>
      </c>
    </row>
    <row r="4" spans="2:12" ht="41" customHeight="1">
      <c r="B4" s="12" t="s">
        <v>73</v>
      </c>
      <c r="C4" s="12" t="s">
        <v>74</v>
      </c>
      <c r="D4" s="12">
        <v>2021</v>
      </c>
      <c r="E4" s="12">
        <v>2022</v>
      </c>
      <c r="I4" s="12" t="s">
        <v>77</v>
      </c>
      <c r="L4" s="12" t="s">
        <v>79</v>
      </c>
    </row>
    <row r="5" spans="1:13" ht="15">
      <c r="A5" s="4" t="s">
        <v>3</v>
      </c>
      <c r="B5" s="9">
        <v>416</v>
      </c>
      <c r="C5" s="9">
        <v>344</v>
      </c>
      <c r="D5" s="9">
        <v>362</v>
      </c>
      <c r="E5" s="9">
        <v>370</v>
      </c>
      <c r="H5" s="5" t="s">
        <v>51</v>
      </c>
      <c r="I5" s="16">
        <v>-0.2543859649122807</v>
      </c>
      <c r="J5" s="14"/>
      <c r="K5" s="5" t="s">
        <v>35</v>
      </c>
      <c r="L5" s="16">
        <v>-0.3548387096774194</v>
      </c>
      <c r="M5" s="14"/>
    </row>
    <row r="6" spans="1:12" ht="16.5">
      <c r="A6" s="5" t="s">
        <v>87</v>
      </c>
      <c r="B6" s="9">
        <v>644</v>
      </c>
      <c r="C6" s="9">
        <v>499</v>
      </c>
      <c r="D6" s="9">
        <v>516</v>
      </c>
      <c r="E6" s="9">
        <v>521</v>
      </c>
      <c r="H6" s="5" t="s">
        <v>33</v>
      </c>
      <c r="I6" s="16">
        <v>-0.23129251700680273</v>
      </c>
      <c r="J6" s="14"/>
      <c r="K6" s="5" t="s">
        <v>43</v>
      </c>
      <c r="L6" s="16">
        <v>-0.3482296321760055</v>
      </c>
    </row>
    <row r="7" spans="1:12" ht="15">
      <c r="A7" s="5" t="s">
        <v>7</v>
      </c>
      <c r="B7" s="9">
        <v>628</v>
      </c>
      <c r="C7" s="9">
        <v>463</v>
      </c>
      <c r="D7" s="9">
        <v>561</v>
      </c>
      <c r="E7" s="9">
        <v>531</v>
      </c>
      <c r="H7" s="5" t="s">
        <v>35</v>
      </c>
      <c r="I7" s="16">
        <v>-0.1836734693877551</v>
      </c>
      <c r="K7" s="6" t="s">
        <v>11</v>
      </c>
      <c r="L7" s="16">
        <v>-0.28846153846153844</v>
      </c>
    </row>
    <row r="8" spans="1:12" ht="16.5">
      <c r="A8" s="6" t="s">
        <v>11</v>
      </c>
      <c r="B8" s="9">
        <v>52</v>
      </c>
      <c r="C8" s="9">
        <v>48</v>
      </c>
      <c r="D8" s="9">
        <v>45</v>
      </c>
      <c r="E8" s="9">
        <v>37</v>
      </c>
      <c r="H8" s="6" t="s">
        <v>11</v>
      </c>
      <c r="I8" s="16">
        <v>-0.17777777777777778</v>
      </c>
      <c r="K8" s="5" t="s">
        <v>90</v>
      </c>
      <c r="L8" s="16">
        <v>-0.22613065326633167</v>
      </c>
    </row>
    <row r="9" spans="1:12" ht="16.5">
      <c r="A9" s="5" t="s">
        <v>88</v>
      </c>
      <c r="B9" s="9">
        <v>617</v>
      </c>
      <c r="C9" s="9">
        <v>517</v>
      </c>
      <c r="D9" s="9">
        <v>531</v>
      </c>
      <c r="E9" s="9">
        <v>527</v>
      </c>
      <c r="H9" s="5" t="s">
        <v>43</v>
      </c>
      <c r="I9" s="16">
        <v>-0.155456570155902</v>
      </c>
      <c r="K9" s="5" t="s">
        <v>87</v>
      </c>
      <c r="L9" s="16">
        <v>-0.19099378881987578</v>
      </c>
    </row>
    <row r="10" spans="1:12" ht="16.5">
      <c r="A10" s="5" t="s">
        <v>89</v>
      </c>
      <c r="B10" s="9">
        <v>3059</v>
      </c>
      <c r="C10" s="9">
        <v>2719</v>
      </c>
      <c r="D10" s="9">
        <v>2562</v>
      </c>
      <c r="E10" s="9">
        <v>2776</v>
      </c>
      <c r="H10" s="5" t="s">
        <v>92</v>
      </c>
      <c r="I10" s="16">
        <v>-0.1511111111111111</v>
      </c>
      <c r="K10" s="5" t="s">
        <v>51</v>
      </c>
      <c r="L10" s="16">
        <v>-0.16666666666666666</v>
      </c>
    </row>
    <row r="11" spans="1:12" ht="16.5">
      <c r="A11" s="5" t="s">
        <v>90</v>
      </c>
      <c r="B11" s="9">
        <v>199</v>
      </c>
      <c r="C11" s="9">
        <v>163</v>
      </c>
      <c r="D11" s="9">
        <v>130</v>
      </c>
      <c r="E11" s="9">
        <v>154</v>
      </c>
      <c r="H11" s="5" t="s">
        <v>17</v>
      </c>
      <c r="I11" s="16">
        <v>-0.09090909090909091</v>
      </c>
      <c r="K11" s="5" t="s">
        <v>7</v>
      </c>
      <c r="L11" s="16">
        <v>-0.15445859872611464</v>
      </c>
    </row>
    <row r="12" spans="1:12" ht="16.5">
      <c r="A12" s="5" t="s">
        <v>17</v>
      </c>
      <c r="B12" s="9">
        <v>52</v>
      </c>
      <c r="C12" s="9">
        <v>60</v>
      </c>
      <c r="D12" s="9">
        <v>55</v>
      </c>
      <c r="E12" s="9">
        <v>50</v>
      </c>
      <c r="H12" s="15" t="s">
        <v>254</v>
      </c>
      <c r="I12" s="16">
        <v>-0.08150646430578977</v>
      </c>
      <c r="K12" s="5" t="s">
        <v>88</v>
      </c>
      <c r="L12" s="16">
        <v>-0.1458670988654781</v>
      </c>
    </row>
    <row r="13" spans="1:12" ht="16.5">
      <c r="A13" s="5" t="s">
        <v>91</v>
      </c>
      <c r="B13" s="9">
        <v>1755</v>
      </c>
      <c r="C13" s="9">
        <v>1370</v>
      </c>
      <c r="D13" s="9">
        <v>1533</v>
      </c>
      <c r="E13" s="9">
        <v>1759</v>
      </c>
      <c r="H13" s="5" t="s">
        <v>9</v>
      </c>
      <c r="I13" s="16">
        <v>-0.05821917808219178</v>
      </c>
      <c r="K13" s="5" t="s">
        <v>33</v>
      </c>
      <c r="L13" s="16">
        <v>-0.14393939393939395</v>
      </c>
    </row>
    <row r="14" spans="1:12" ht="16.5">
      <c r="A14" s="5" t="s">
        <v>92</v>
      </c>
      <c r="B14" s="9">
        <v>211</v>
      </c>
      <c r="C14" s="9">
        <v>223</v>
      </c>
      <c r="D14" s="9">
        <v>225</v>
      </c>
      <c r="E14" s="9">
        <v>191</v>
      </c>
      <c r="H14" s="5" t="s">
        <v>7</v>
      </c>
      <c r="I14" s="16">
        <v>-0.053475935828877004</v>
      </c>
      <c r="K14" s="15" t="s">
        <v>254</v>
      </c>
      <c r="L14" s="16">
        <v>-0.12178111587982833</v>
      </c>
    </row>
    <row r="15" spans="1:12" ht="16.5">
      <c r="A15" s="5" t="s">
        <v>93</v>
      </c>
      <c r="B15" s="9">
        <v>3244</v>
      </c>
      <c r="C15" s="9">
        <v>2541</v>
      </c>
      <c r="D15" s="9">
        <v>2944</v>
      </c>
      <c r="E15" s="9">
        <v>3260</v>
      </c>
      <c r="H15" s="5" t="s">
        <v>61</v>
      </c>
      <c r="I15" s="16">
        <v>-0.03571428571428571</v>
      </c>
      <c r="K15" s="5" t="s">
        <v>95</v>
      </c>
      <c r="L15" s="16">
        <v>-0.11129568106312292</v>
      </c>
    </row>
    <row r="16" spans="1:12" ht="16.5">
      <c r="A16" s="5" t="s">
        <v>94</v>
      </c>
      <c r="B16" s="9">
        <v>688</v>
      </c>
      <c r="C16" s="9">
        <v>584</v>
      </c>
      <c r="D16" s="9">
        <v>624</v>
      </c>
      <c r="E16" s="9">
        <v>635</v>
      </c>
      <c r="H16" s="5" t="s">
        <v>95</v>
      </c>
      <c r="I16" s="16">
        <v>-0.016544117647058824</v>
      </c>
      <c r="K16" s="15" t="s">
        <v>3</v>
      </c>
      <c r="L16" s="16">
        <v>-0.11057692307692307</v>
      </c>
    </row>
    <row r="17" spans="1:12" ht="16.5">
      <c r="A17" s="5" t="s">
        <v>9</v>
      </c>
      <c r="B17" s="9">
        <v>297</v>
      </c>
      <c r="C17" s="9">
        <v>237</v>
      </c>
      <c r="D17" s="9">
        <v>292</v>
      </c>
      <c r="E17" s="9">
        <v>275</v>
      </c>
      <c r="H17" s="5" t="s">
        <v>88</v>
      </c>
      <c r="I17" s="16">
        <v>-0.007532956685499058</v>
      </c>
      <c r="J17" s="14"/>
      <c r="K17" s="5" t="s">
        <v>92</v>
      </c>
      <c r="L17" s="16">
        <v>-0.0947867298578199</v>
      </c>
    </row>
    <row r="18" spans="1:12" ht="16.5">
      <c r="A18" s="5" t="s">
        <v>95</v>
      </c>
      <c r="B18" s="9">
        <v>602</v>
      </c>
      <c r="C18" s="9">
        <v>464</v>
      </c>
      <c r="D18" s="9">
        <v>544</v>
      </c>
      <c r="E18" s="9">
        <v>535</v>
      </c>
      <c r="H18" s="5" t="s">
        <v>87</v>
      </c>
      <c r="I18" s="16">
        <v>0.009689922480620155</v>
      </c>
      <c r="J18" s="14"/>
      <c r="K18" s="5" t="s">
        <v>89</v>
      </c>
      <c r="L18" s="16">
        <v>-0.09251389342922524</v>
      </c>
    </row>
    <row r="19" spans="1:12" ht="16.5">
      <c r="A19" s="7" t="s">
        <v>96</v>
      </c>
      <c r="B19" s="9">
        <v>140</v>
      </c>
      <c r="C19" s="9">
        <v>147</v>
      </c>
      <c r="D19" s="9">
        <v>136</v>
      </c>
      <c r="E19" s="9">
        <v>157</v>
      </c>
      <c r="H19" s="5" t="s">
        <v>94</v>
      </c>
      <c r="I19" s="16">
        <v>0.017628205128205128</v>
      </c>
      <c r="J19" s="14"/>
      <c r="K19" s="5" t="s">
        <v>94</v>
      </c>
      <c r="L19" s="16">
        <v>-0.07703488372093023</v>
      </c>
    </row>
    <row r="20" spans="1:12" ht="16.5">
      <c r="A20" s="5" t="s">
        <v>259</v>
      </c>
      <c r="B20" s="10">
        <v>3173</v>
      </c>
      <c r="C20" s="9">
        <v>2390</v>
      </c>
      <c r="D20" s="9">
        <v>2875</v>
      </c>
      <c r="E20" s="9">
        <v>3170</v>
      </c>
      <c r="H20" s="4" t="s">
        <v>3</v>
      </c>
      <c r="I20" s="16">
        <v>0.022099447513812154</v>
      </c>
      <c r="J20" s="14"/>
      <c r="K20" s="5" t="s">
        <v>9</v>
      </c>
      <c r="L20" s="16">
        <v>-0.07407407407407407</v>
      </c>
    </row>
    <row r="21" spans="1:12" ht="15">
      <c r="A21" s="5" t="s">
        <v>37</v>
      </c>
      <c r="B21" s="9">
        <v>22</v>
      </c>
      <c r="C21" s="9">
        <v>26</v>
      </c>
      <c r="D21" s="9">
        <v>24</v>
      </c>
      <c r="E21" s="9">
        <v>36</v>
      </c>
      <c r="H21" s="5" t="s">
        <v>65</v>
      </c>
      <c r="I21" s="16">
        <v>0.061420345489443376</v>
      </c>
      <c r="J21" s="14"/>
      <c r="K21" s="5" t="s">
        <v>17</v>
      </c>
      <c r="L21" s="16">
        <v>-0.038461538461538464</v>
      </c>
    </row>
    <row r="22" spans="1:12" ht="16.5">
      <c r="A22" s="5" t="s">
        <v>33</v>
      </c>
      <c r="B22" s="9">
        <v>132</v>
      </c>
      <c r="C22" s="9">
        <v>139</v>
      </c>
      <c r="D22" s="9">
        <v>147</v>
      </c>
      <c r="E22" s="9">
        <v>113</v>
      </c>
      <c r="H22" s="5" t="s">
        <v>49</v>
      </c>
      <c r="I22" s="16">
        <v>0.07964601769911504</v>
      </c>
      <c r="J22" s="14"/>
      <c r="K22" s="5" t="s">
        <v>99</v>
      </c>
      <c r="L22" s="16">
        <v>-0.032079646017699116</v>
      </c>
    </row>
    <row r="23" spans="1:12" ht="16.5">
      <c r="A23" s="5" t="s">
        <v>35</v>
      </c>
      <c r="B23" s="9">
        <v>186</v>
      </c>
      <c r="C23" s="9">
        <v>175</v>
      </c>
      <c r="D23" s="9">
        <v>147</v>
      </c>
      <c r="E23" s="9">
        <v>120</v>
      </c>
      <c r="H23" s="5" t="s">
        <v>89</v>
      </c>
      <c r="I23" s="16">
        <v>0.08352849336455893</v>
      </c>
      <c r="J23" s="14"/>
      <c r="K23" s="5" t="s">
        <v>98</v>
      </c>
      <c r="L23" s="16">
        <v>-0.019169329073482427</v>
      </c>
    </row>
    <row r="24" spans="1:12" ht="16.5">
      <c r="A24" s="5" t="s">
        <v>253</v>
      </c>
      <c r="B24" s="9">
        <v>16</v>
      </c>
      <c r="C24" s="9">
        <v>12</v>
      </c>
      <c r="D24" s="9">
        <v>9</v>
      </c>
      <c r="E24" s="9">
        <v>26</v>
      </c>
      <c r="H24" s="15" t="s">
        <v>99</v>
      </c>
      <c r="I24" s="16">
        <v>0.08830845771144279</v>
      </c>
      <c r="J24" s="14"/>
      <c r="K24" s="5" t="s">
        <v>61</v>
      </c>
      <c r="L24" s="16">
        <v>-0.011267605633802818</v>
      </c>
    </row>
    <row r="25" spans="1:12" ht="16.5">
      <c r="A25" s="5" t="s">
        <v>97</v>
      </c>
      <c r="B25" s="9">
        <v>661</v>
      </c>
      <c r="C25" s="9">
        <v>610</v>
      </c>
      <c r="D25" s="9">
        <v>582</v>
      </c>
      <c r="E25" s="9">
        <v>737</v>
      </c>
      <c r="H25" s="5" t="s">
        <v>259</v>
      </c>
      <c r="I25" s="16">
        <v>0.10260869565217391</v>
      </c>
      <c r="J25" s="14"/>
      <c r="K25" s="5" t="s">
        <v>49</v>
      </c>
      <c r="L25" s="16">
        <v>-0.004081632653061225</v>
      </c>
    </row>
    <row r="26" spans="1:12" ht="16.5">
      <c r="A26" s="5" t="s">
        <v>43</v>
      </c>
      <c r="B26" s="9">
        <v>2909</v>
      </c>
      <c r="C26" s="9">
        <v>2491</v>
      </c>
      <c r="D26" s="9">
        <v>2245</v>
      </c>
      <c r="E26" s="9">
        <v>1896</v>
      </c>
      <c r="H26" s="5" t="s">
        <v>93</v>
      </c>
      <c r="I26" s="16">
        <v>0.10733695652173914</v>
      </c>
      <c r="J26" s="14"/>
      <c r="K26" s="5" t="s">
        <v>259</v>
      </c>
      <c r="L26" s="16">
        <v>-0.0009454774661203908</v>
      </c>
    </row>
    <row r="27" spans="1:12" ht="16.5">
      <c r="A27" s="5" t="s">
        <v>98</v>
      </c>
      <c r="B27" s="9">
        <v>626</v>
      </c>
      <c r="C27" s="9">
        <v>509</v>
      </c>
      <c r="D27" s="9">
        <v>532</v>
      </c>
      <c r="E27" s="9">
        <v>614</v>
      </c>
      <c r="H27" s="5" t="s">
        <v>96</v>
      </c>
      <c r="I27" s="16">
        <v>0.14705882352941177</v>
      </c>
      <c r="J27" s="14"/>
      <c r="K27" s="15" t="s">
        <v>91</v>
      </c>
      <c r="L27" s="16">
        <v>0.002279202279202279</v>
      </c>
    </row>
    <row r="28" spans="1:12" ht="16.5">
      <c r="A28" s="5" t="s">
        <v>254</v>
      </c>
      <c r="B28" s="9">
        <v>1864</v>
      </c>
      <c r="C28" s="9">
        <v>1646</v>
      </c>
      <c r="D28" s="9">
        <v>1779</v>
      </c>
      <c r="E28" s="9">
        <v>1634</v>
      </c>
      <c r="H28" s="5" t="s">
        <v>91</v>
      </c>
      <c r="I28" s="16">
        <v>0.14742335290280495</v>
      </c>
      <c r="J28" s="14"/>
      <c r="K28" s="5" t="s">
        <v>93</v>
      </c>
      <c r="L28" s="16">
        <v>0.004932182490752158</v>
      </c>
    </row>
    <row r="29" spans="1:12" ht="16.5">
      <c r="A29" s="5" t="s">
        <v>55</v>
      </c>
      <c r="B29" s="9">
        <v>221</v>
      </c>
      <c r="C29" s="9">
        <v>204</v>
      </c>
      <c r="D29" s="9">
        <v>192</v>
      </c>
      <c r="E29" s="9">
        <v>227</v>
      </c>
      <c r="H29" s="5" t="s">
        <v>98</v>
      </c>
      <c r="I29" s="16">
        <v>0.15413533834586465</v>
      </c>
      <c r="J29" s="14"/>
      <c r="K29" s="5" t="s">
        <v>55</v>
      </c>
      <c r="L29" s="16">
        <v>0.027149321266968326</v>
      </c>
    </row>
    <row r="30" spans="1:12" ht="15">
      <c r="A30" s="5" t="s">
        <v>51</v>
      </c>
      <c r="B30" s="9">
        <v>102</v>
      </c>
      <c r="C30" s="9">
        <v>80</v>
      </c>
      <c r="D30" s="9">
        <v>114</v>
      </c>
      <c r="E30" s="9">
        <v>85</v>
      </c>
      <c r="H30" s="5" t="s">
        <v>55</v>
      </c>
      <c r="I30" s="16">
        <v>0.18229166666666666</v>
      </c>
      <c r="J30" s="14"/>
      <c r="K30" s="5" t="s">
        <v>65</v>
      </c>
      <c r="L30" s="16">
        <v>0.035580524344569285</v>
      </c>
    </row>
    <row r="31" spans="1:12" ht="16.5">
      <c r="A31" s="5" t="s">
        <v>49</v>
      </c>
      <c r="B31" s="9">
        <v>245</v>
      </c>
      <c r="C31" s="9">
        <v>224</v>
      </c>
      <c r="D31" s="9">
        <v>226</v>
      </c>
      <c r="E31" s="9">
        <v>244</v>
      </c>
      <c r="H31" s="5" t="s">
        <v>90</v>
      </c>
      <c r="I31" s="16">
        <v>0.18461538461538463</v>
      </c>
      <c r="J31" s="14"/>
      <c r="K31" s="5" t="s">
        <v>63</v>
      </c>
      <c r="L31" s="16">
        <v>0.07407407407407407</v>
      </c>
    </row>
    <row r="32" spans="1:12" ht="16.5">
      <c r="A32" s="5" t="s">
        <v>99</v>
      </c>
      <c r="B32" s="9">
        <v>1808</v>
      </c>
      <c r="C32" s="9">
        <v>1516</v>
      </c>
      <c r="D32" s="9">
        <v>1608</v>
      </c>
      <c r="E32" s="9">
        <f>E33+55</f>
        <v>1750</v>
      </c>
      <c r="H32" s="5" t="s">
        <v>67</v>
      </c>
      <c r="I32" s="16">
        <v>0.205</v>
      </c>
      <c r="J32" s="14"/>
      <c r="K32" s="15" t="s">
        <v>96</v>
      </c>
      <c r="L32" s="16">
        <v>0.11428571428571428</v>
      </c>
    </row>
    <row r="33" spans="1:12" ht="16.5">
      <c r="A33" s="8" t="s">
        <v>100</v>
      </c>
      <c r="B33" s="9">
        <v>1752</v>
      </c>
      <c r="C33" s="9">
        <v>1460</v>
      </c>
      <c r="D33" s="9">
        <v>1558</v>
      </c>
      <c r="E33" s="9">
        <v>1695</v>
      </c>
      <c r="H33" s="5" t="s">
        <v>97</v>
      </c>
      <c r="I33" s="16">
        <v>0.2663230240549828</v>
      </c>
      <c r="J33" s="14"/>
      <c r="K33" s="5" t="s">
        <v>97</v>
      </c>
      <c r="L33" s="16">
        <v>0.11497730711043873</v>
      </c>
    </row>
    <row r="34" spans="1:12" ht="15">
      <c r="A34" s="5" t="s">
        <v>67</v>
      </c>
      <c r="B34" s="9">
        <v>187</v>
      </c>
      <c r="C34" s="9">
        <v>227</v>
      </c>
      <c r="D34" s="9">
        <v>200</v>
      </c>
      <c r="E34" s="9">
        <v>241</v>
      </c>
      <c r="H34" s="5" t="s">
        <v>63</v>
      </c>
      <c r="I34" s="16">
        <v>0.3488372093023256</v>
      </c>
      <c r="K34" s="5" t="s">
        <v>67</v>
      </c>
      <c r="L34" s="16">
        <v>0.2887700534759358</v>
      </c>
    </row>
    <row r="35" spans="1:12" ht="16.5">
      <c r="A35" s="5" t="s">
        <v>61</v>
      </c>
      <c r="B35" s="9">
        <v>355</v>
      </c>
      <c r="C35" s="9">
        <v>305</v>
      </c>
      <c r="D35" s="9">
        <v>364</v>
      </c>
      <c r="E35" s="9">
        <v>351</v>
      </c>
      <c r="H35" s="5" t="s">
        <v>37</v>
      </c>
      <c r="I35" s="16">
        <v>0.5</v>
      </c>
      <c r="K35" s="5" t="s">
        <v>253</v>
      </c>
      <c r="L35" s="16">
        <v>0.625</v>
      </c>
    </row>
    <row r="36" spans="1:12" ht="16.5">
      <c r="A36" s="5" t="s">
        <v>63</v>
      </c>
      <c r="B36" s="9">
        <v>108</v>
      </c>
      <c r="C36" s="9">
        <v>93</v>
      </c>
      <c r="D36" s="9">
        <v>86</v>
      </c>
      <c r="E36" s="9">
        <v>116</v>
      </c>
      <c r="H36" s="5" t="s">
        <v>253</v>
      </c>
      <c r="I36" s="16">
        <v>1.8888888888888888</v>
      </c>
      <c r="K36" s="5" t="s">
        <v>37</v>
      </c>
      <c r="L36" s="16">
        <v>0.6363636363636364</v>
      </c>
    </row>
    <row r="37" spans="1:5" ht="15">
      <c r="A37" s="5" t="s">
        <v>65</v>
      </c>
      <c r="B37" s="9">
        <v>534</v>
      </c>
      <c r="C37" s="9">
        <v>492</v>
      </c>
      <c r="D37" s="9">
        <v>521</v>
      </c>
      <c r="E37" s="9">
        <v>553</v>
      </c>
    </row>
    <row r="38" spans="8:12" ht="15">
      <c r="H38" s="5" t="s">
        <v>78</v>
      </c>
      <c r="I38" s="17">
        <v>0.037477423239012646</v>
      </c>
      <c r="J38" s="14"/>
      <c r="K38" s="5" t="s">
        <v>78</v>
      </c>
      <c r="L38" s="17">
        <v>-0.09147225517332279</v>
      </c>
    </row>
    <row r="39" spans="1:10" ht="15">
      <c r="A39" s="5" t="s">
        <v>75</v>
      </c>
      <c r="B39" s="13">
        <f aca="true" t="shared" si="0" ref="B39:E39">SUM(B5:B31)</f>
        <v>22761</v>
      </c>
      <c r="C39" s="13">
        <f t="shared" si="0"/>
        <v>18885</v>
      </c>
      <c r="D39" s="13">
        <f t="shared" si="0"/>
        <v>19932</v>
      </c>
      <c r="E39" s="13">
        <f t="shared" si="0"/>
        <v>20680</v>
      </c>
      <c r="I39" s="14"/>
      <c r="J39" s="14"/>
    </row>
    <row r="40" ht="15">
      <c r="A40" t="s">
        <v>76</v>
      </c>
    </row>
    <row r="41" ht="16.5">
      <c r="A41" t="s">
        <v>250</v>
      </c>
    </row>
    <row r="42" ht="16.5">
      <c r="A42" t="s">
        <v>101</v>
      </c>
    </row>
    <row r="43" ht="16.5">
      <c r="A43" t="s">
        <v>260</v>
      </c>
    </row>
    <row r="44" ht="15">
      <c r="A44" s="18"/>
    </row>
  </sheetData>
  <conditionalFormatting sqref="I5:I11 L5:L13 L15:L31 I13:I34 L33:L36 B5:E37">
    <cfRule type="expression" priority="27" dxfId="32">
      <formula>ROW()=EVEN(ROW())</formula>
    </cfRule>
  </conditionalFormatting>
  <conditionalFormatting sqref="I38">
    <cfRule type="expression" priority="25" dxfId="32">
      <formula>ROW()=EVEN(ROW())</formula>
    </cfRule>
  </conditionalFormatting>
  <conditionalFormatting sqref="I12">
    <cfRule type="expression" priority="10" dxfId="32">
      <formula>ROW()=EVEN(ROW())</formula>
    </cfRule>
  </conditionalFormatting>
  <conditionalFormatting sqref="I35:I36">
    <cfRule type="expression" priority="9" dxfId="32">
      <formula>ROW()=EVEN(ROW())</formula>
    </cfRule>
  </conditionalFormatting>
  <conditionalFormatting sqref="L14">
    <cfRule type="expression" priority="8" dxfId="32">
      <formula>ROW()=EVEN(ROW())</formula>
    </cfRule>
  </conditionalFormatting>
  <conditionalFormatting sqref="L38">
    <cfRule type="expression" priority="7" dxfId="32">
      <formula>ROW()=EVEN(ROW())</formula>
    </cfRule>
  </conditionalFormatting>
  <conditionalFormatting sqref="L32">
    <cfRule type="expression" priority="1" dxfId="32">
      <formula>ROW()=EVEN(ROW())</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workbookViewId="0" topLeftCell="J40">
      <selection activeCell="A2" sqref="A2"/>
    </sheetView>
  </sheetViews>
  <sheetFormatPr defaultColWidth="9.140625" defaultRowHeight="15"/>
  <cols>
    <col min="16" max="16" width="13.140625" style="0" customWidth="1"/>
    <col min="19" max="19" width="14.8515625" style="0" customWidth="1"/>
    <col min="22" max="22" width="13.57421875" style="0" customWidth="1"/>
    <col min="26" max="26" width="11.421875" style="0" customWidth="1"/>
  </cols>
  <sheetData>
    <row r="1" ht="15">
      <c r="A1" t="s">
        <v>269</v>
      </c>
    </row>
    <row r="3" spans="2:26" ht="15">
      <c r="B3" s="11">
        <v>2012</v>
      </c>
      <c r="C3" s="12">
        <v>2013</v>
      </c>
      <c r="D3" s="12" t="s">
        <v>68</v>
      </c>
      <c r="E3" s="12" t="s">
        <v>69</v>
      </c>
      <c r="F3" s="12" t="s">
        <v>70</v>
      </c>
      <c r="G3" s="12" t="s">
        <v>71</v>
      </c>
      <c r="H3" s="12" t="s">
        <v>72</v>
      </c>
      <c r="I3" s="12" t="s">
        <v>73</v>
      </c>
      <c r="J3" s="12" t="s">
        <v>74</v>
      </c>
      <c r="K3" s="12">
        <v>2021</v>
      </c>
      <c r="L3" s="12">
        <v>2022</v>
      </c>
      <c r="P3" s="12" t="s">
        <v>77</v>
      </c>
      <c r="S3" s="12" t="s">
        <v>79</v>
      </c>
      <c r="V3" s="12" t="s">
        <v>80</v>
      </c>
      <c r="Y3" s="94" t="s">
        <v>255</v>
      </c>
      <c r="Z3" s="94"/>
    </row>
    <row r="4" spans="1:26" ht="15">
      <c r="A4" s="4" t="s">
        <v>3</v>
      </c>
      <c r="B4" s="9">
        <v>531</v>
      </c>
      <c r="C4" s="9">
        <v>455</v>
      </c>
      <c r="D4" s="9">
        <v>430</v>
      </c>
      <c r="E4" s="9">
        <v>479</v>
      </c>
      <c r="F4" s="9">
        <v>432</v>
      </c>
      <c r="G4" s="9">
        <v>414</v>
      </c>
      <c r="H4" s="9">
        <v>409</v>
      </c>
      <c r="I4" s="9">
        <v>416</v>
      </c>
      <c r="J4" s="9">
        <v>344</v>
      </c>
      <c r="K4" s="9">
        <v>362</v>
      </c>
      <c r="L4" s="9">
        <v>370</v>
      </c>
      <c r="O4" s="5" t="s">
        <v>51</v>
      </c>
      <c r="P4" s="16">
        <v>-0.2543859649122807</v>
      </c>
      <c r="Q4" s="14"/>
      <c r="R4" s="5" t="s">
        <v>35</v>
      </c>
      <c r="S4" s="16">
        <v>-0.3548387096774194</v>
      </c>
      <c r="T4" s="14"/>
      <c r="U4" s="5" t="s">
        <v>35</v>
      </c>
      <c r="V4" s="16">
        <v>-0.6026490066225165</v>
      </c>
      <c r="W4" s="14"/>
      <c r="X4" s="5" t="s">
        <v>63</v>
      </c>
      <c r="Y4" s="16">
        <v>-0.052907971655527075</v>
      </c>
      <c r="Z4" s="19"/>
    </row>
    <row r="5" spans="1:26" ht="16.5">
      <c r="A5" s="5" t="s">
        <v>87</v>
      </c>
      <c r="B5" s="9">
        <v>827</v>
      </c>
      <c r="C5" s="9">
        <v>764</v>
      </c>
      <c r="D5" s="9">
        <v>745</v>
      </c>
      <c r="E5" s="9">
        <v>762</v>
      </c>
      <c r="F5" s="9">
        <v>670</v>
      </c>
      <c r="G5" s="9">
        <v>609</v>
      </c>
      <c r="H5" s="9">
        <v>604</v>
      </c>
      <c r="I5" s="9">
        <v>644</v>
      </c>
      <c r="J5" s="9">
        <v>499</v>
      </c>
      <c r="K5" s="9">
        <v>516</v>
      </c>
      <c r="L5" s="9">
        <v>521</v>
      </c>
      <c r="O5" s="5" t="s">
        <v>33</v>
      </c>
      <c r="P5" s="16">
        <v>-0.23129251700680273</v>
      </c>
      <c r="Q5" s="14"/>
      <c r="R5" s="5" t="s">
        <v>43</v>
      </c>
      <c r="S5" s="16">
        <v>-0.3482296321760055</v>
      </c>
      <c r="U5" s="5" t="s">
        <v>43</v>
      </c>
      <c r="V5" s="16">
        <v>-0.4690562867544105</v>
      </c>
      <c r="X5" s="6" t="s">
        <v>17</v>
      </c>
      <c r="Y5" s="16">
        <v>-0.05023837616293081</v>
      </c>
      <c r="Z5" s="19"/>
    </row>
    <row r="6" spans="1:26" ht="15">
      <c r="A6" s="5" t="s">
        <v>7</v>
      </c>
      <c r="B6" s="9">
        <v>605.36</v>
      </c>
      <c r="C6" s="9">
        <v>601</v>
      </c>
      <c r="D6" s="9">
        <v>655</v>
      </c>
      <c r="E6" s="9">
        <v>708</v>
      </c>
      <c r="F6" s="9">
        <v>708</v>
      </c>
      <c r="G6" s="9">
        <v>682</v>
      </c>
      <c r="H6" s="9">
        <v>611</v>
      </c>
      <c r="I6" s="9">
        <v>628</v>
      </c>
      <c r="J6" s="9">
        <v>463</v>
      </c>
      <c r="K6" s="9">
        <v>561</v>
      </c>
      <c r="L6" s="9">
        <v>531</v>
      </c>
      <c r="O6" s="5" t="s">
        <v>35</v>
      </c>
      <c r="P6" s="16">
        <v>-0.1836734693877551</v>
      </c>
      <c r="R6" s="6" t="s">
        <v>11</v>
      </c>
      <c r="S6" s="16">
        <v>-0.28846153846153844</v>
      </c>
      <c r="U6" s="6" t="s">
        <v>17</v>
      </c>
      <c r="V6" s="16">
        <v>-0.42528735632183906</v>
      </c>
      <c r="X6" s="5" t="s">
        <v>43</v>
      </c>
      <c r="Y6" s="16">
        <v>-0.049666899200863424</v>
      </c>
      <c r="Z6" s="19"/>
    </row>
    <row r="7" spans="1:26" ht="16.5">
      <c r="A7" s="6" t="s">
        <v>11</v>
      </c>
      <c r="B7" s="9">
        <v>51</v>
      </c>
      <c r="C7" s="9">
        <v>44</v>
      </c>
      <c r="D7" s="9">
        <v>45</v>
      </c>
      <c r="E7" s="9">
        <v>57</v>
      </c>
      <c r="F7" s="9">
        <v>46</v>
      </c>
      <c r="G7" s="9">
        <v>53</v>
      </c>
      <c r="H7" s="9">
        <v>49</v>
      </c>
      <c r="I7" s="9">
        <v>52</v>
      </c>
      <c r="J7" s="9">
        <v>48</v>
      </c>
      <c r="K7" s="9">
        <v>45</v>
      </c>
      <c r="L7" s="9">
        <v>37</v>
      </c>
      <c r="O7" s="6" t="s">
        <v>11</v>
      </c>
      <c r="P7" s="16">
        <v>-0.17777777777777778</v>
      </c>
      <c r="R7" s="5" t="s">
        <v>90</v>
      </c>
      <c r="S7" s="16">
        <v>-0.22613065326633167</v>
      </c>
      <c r="U7" s="5" t="s">
        <v>87</v>
      </c>
      <c r="V7" s="16">
        <v>-0.37001209189842804</v>
      </c>
      <c r="X7" s="5" t="s">
        <v>5</v>
      </c>
      <c r="Y7" s="16">
        <v>-0.0489664299249184</v>
      </c>
      <c r="Z7" s="19"/>
    </row>
    <row r="8" spans="1:26" ht="16.5">
      <c r="A8" s="5" t="s">
        <v>88</v>
      </c>
      <c r="B8" s="9">
        <v>742</v>
      </c>
      <c r="C8" s="9">
        <v>654</v>
      </c>
      <c r="D8" s="9">
        <v>688</v>
      </c>
      <c r="E8" s="9">
        <v>734</v>
      </c>
      <c r="F8" s="9">
        <v>611</v>
      </c>
      <c r="G8" s="9">
        <v>577</v>
      </c>
      <c r="H8" s="9">
        <v>658</v>
      </c>
      <c r="I8" s="9">
        <v>617</v>
      </c>
      <c r="J8" s="9">
        <v>517</v>
      </c>
      <c r="K8" s="9">
        <v>531</v>
      </c>
      <c r="L8" s="9">
        <v>527</v>
      </c>
      <c r="O8" s="5" t="s">
        <v>43</v>
      </c>
      <c r="P8" s="16">
        <v>-0.155456570155902</v>
      </c>
      <c r="R8" s="5" t="s">
        <v>87</v>
      </c>
      <c r="S8" s="16">
        <v>-0.19099378881987578</v>
      </c>
      <c r="U8" s="5" t="s">
        <v>33</v>
      </c>
      <c r="V8" s="16">
        <v>-0.3615819209039548</v>
      </c>
      <c r="X8" s="5" t="s">
        <v>33</v>
      </c>
      <c r="Y8" s="16">
        <v>-0.04505025837212606</v>
      </c>
      <c r="Z8" s="19"/>
    </row>
    <row r="9" spans="1:26" ht="16.5">
      <c r="A9" s="5" t="s">
        <v>89</v>
      </c>
      <c r="B9" s="9">
        <v>3601</v>
      </c>
      <c r="C9" s="9">
        <v>3340</v>
      </c>
      <c r="D9" s="9">
        <v>3368</v>
      </c>
      <c r="E9" s="9">
        <v>3459</v>
      </c>
      <c r="F9" s="9">
        <v>3206</v>
      </c>
      <c r="G9" s="9">
        <v>3177</v>
      </c>
      <c r="H9" s="9">
        <v>3275</v>
      </c>
      <c r="I9" s="9">
        <v>3059</v>
      </c>
      <c r="J9" s="9">
        <v>2719</v>
      </c>
      <c r="K9" s="9">
        <v>2562</v>
      </c>
      <c r="L9" s="9">
        <v>2776</v>
      </c>
      <c r="O9" s="5" t="s">
        <v>92</v>
      </c>
      <c r="P9" s="16">
        <v>-0.1511111111111111</v>
      </c>
      <c r="R9" s="5" t="s">
        <v>51</v>
      </c>
      <c r="S9" s="16">
        <v>-0.16666666666666666</v>
      </c>
      <c r="U9" s="5" t="s">
        <v>94</v>
      </c>
      <c r="V9" s="16">
        <v>-0.35728744939271256</v>
      </c>
      <c r="X9" s="5" t="s">
        <v>25</v>
      </c>
      <c r="Y9" s="16">
        <v>-0.044031275609865084</v>
      </c>
      <c r="Z9" s="19"/>
    </row>
    <row r="10" spans="1:26" ht="16.5">
      <c r="A10" s="5" t="s">
        <v>90</v>
      </c>
      <c r="B10" s="9">
        <v>167</v>
      </c>
      <c r="C10" s="9">
        <v>191</v>
      </c>
      <c r="D10" s="9">
        <v>182</v>
      </c>
      <c r="E10" s="9">
        <v>178</v>
      </c>
      <c r="F10" s="9">
        <v>211</v>
      </c>
      <c r="G10" s="9">
        <v>175</v>
      </c>
      <c r="H10" s="9">
        <v>171</v>
      </c>
      <c r="I10" s="9">
        <v>199</v>
      </c>
      <c r="J10" s="9">
        <v>163</v>
      </c>
      <c r="K10" s="9">
        <v>130</v>
      </c>
      <c r="L10" s="9">
        <v>154</v>
      </c>
      <c r="O10" s="5" t="s">
        <v>17</v>
      </c>
      <c r="P10" s="16">
        <v>-0.09090909090909091</v>
      </c>
      <c r="R10" s="5" t="s">
        <v>7</v>
      </c>
      <c r="S10" s="16">
        <v>-0.15445859872611464</v>
      </c>
      <c r="U10" s="5" t="s">
        <v>51</v>
      </c>
      <c r="V10" s="16">
        <v>-0.34615384615384615</v>
      </c>
      <c r="X10" s="5" t="s">
        <v>51</v>
      </c>
      <c r="Y10" s="16">
        <v>-0.03636682354975995</v>
      </c>
      <c r="Z10" s="19"/>
    </row>
    <row r="11" spans="1:26" ht="16.5">
      <c r="A11" s="5" t="s">
        <v>17</v>
      </c>
      <c r="B11" s="9">
        <v>87</v>
      </c>
      <c r="C11" s="9">
        <v>81</v>
      </c>
      <c r="D11" s="9">
        <v>78</v>
      </c>
      <c r="E11" s="9">
        <v>67</v>
      </c>
      <c r="F11" s="9">
        <v>71</v>
      </c>
      <c r="G11" s="9">
        <v>48</v>
      </c>
      <c r="H11" s="9">
        <v>67</v>
      </c>
      <c r="I11" s="9">
        <v>52</v>
      </c>
      <c r="J11" s="9">
        <v>60</v>
      </c>
      <c r="K11" s="9">
        <v>55</v>
      </c>
      <c r="L11" s="9">
        <v>50</v>
      </c>
      <c r="O11" s="15" t="s">
        <v>254</v>
      </c>
      <c r="P11" s="16">
        <v>-0.08150646430578977</v>
      </c>
      <c r="R11" s="5" t="s">
        <v>88</v>
      </c>
      <c r="S11" s="16">
        <v>-0.1458670988654781</v>
      </c>
      <c r="U11" s="5" t="s">
        <v>3</v>
      </c>
      <c r="V11" s="16">
        <v>-0.3032015065913371</v>
      </c>
      <c r="X11" s="5" t="s">
        <v>3</v>
      </c>
      <c r="Y11" s="16">
        <v>-0.03622262250615771</v>
      </c>
      <c r="Z11" s="19"/>
    </row>
    <row r="12" spans="1:26" ht="16.5">
      <c r="A12" s="5" t="s">
        <v>91</v>
      </c>
      <c r="B12" s="9">
        <v>1903</v>
      </c>
      <c r="C12" s="9">
        <v>1680</v>
      </c>
      <c r="D12" s="9">
        <v>1688</v>
      </c>
      <c r="E12" s="9">
        <v>1689</v>
      </c>
      <c r="F12" s="9">
        <v>1810</v>
      </c>
      <c r="G12" s="9">
        <v>1830</v>
      </c>
      <c r="H12" s="9">
        <v>1806</v>
      </c>
      <c r="I12" s="9">
        <v>1755</v>
      </c>
      <c r="J12" s="9">
        <v>1370</v>
      </c>
      <c r="K12" s="9">
        <v>1533</v>
      </c>
      <c r="L12" s="9">
        <v>1759</v>
      </c>
      <c r="O12" s="5" t="s">
        <v>9</v>
      </c>
      <c r="P12" s="16">
        <v>-0.05821917808219178</v>
      </c>
      <c r="R12" s="5" t="s">
        <v>33</v>
      </c>
      <c r="S12" s="16">
        <v>-0.14393939393939395</v>
      </c>
      <c r="U12" s="5" t="s">
        <v>9</v>
      </c>
      <c r="V12" s="16">
        <v>-0.30025445292620867</v>
      </c>
      <c r="X12" s="5" t="s">
        <v>37</v>
      </c>
      <c r="Y12" s="16">
        <v>-0.0356014244981389</v>
      </c>
      <c r="Z12" s="19"/>
    </row>
    <row r="13" spans="1:26" ht="16.5">
      <c r="A13" s="5" t="s">
        <v>92</v>
      </c>
      <c r="B13" s="9">
        <v>255</v>
      </c>
      <c r="C13" s="9">
        <v>258</v>
      </c>
      <c r="D13" s="9">
        <v>229</v>
      </c>
      <c r="E13" s="9">
        <v>270</v>
      </c>
      <c r="F13" s="9">
        <v>258</v>
      </c>
      <c r="G13" s="9">
        <v>238</v>
      </c>
      <c r="H13" s="9">
        <v>239</v>
      </c>
      <c r="I13" s="9">
        <v>211</v>
      </c>
      <c r="J13" s="9">
        <v>223</v>
      </c>
      <c r="K13" s="9">
        <v>225</v>
      </c>
      <c r="L13" s="9">
        <v>191</v>
      </c>
      <c r="O13" s="5" t="s">
        <v>7</v>
      </c>
      <c r="P13" s="16">
        <v>-0.053475935828877004</v>
      </c>
      <c r="R13" s="15" t="s">
        <v>254</v>
      </c>
      <c r="S13" s="16">
        <v>-0.12178111587982833</v>
      </c>
      <c r="U13" s="5" t="s">
        <v>88</v>
      </c>
      <c r="V13" s="16">
        <v>-0.28975741239892183</v>
      </c>
      <c r="X13" s="5" t="s">
        <v>9</v>
      </c>
      <c r="Y13" s="16">
        <v>-0.033793216733809084</v>
      </c>
      <c r="Z13" s="19"/>
    </row>
    <row r="14" spans="1:26" ht="16.5">
      <c r="A14" s="5" t="s">
        <v>93</v>
      </c>
      <c r="B14" s="9">
        <v>3653</v>
      </c>
      <c r="C14" s="9">
        <v>3268</v>
      </c>
      <c r="D14" s="9">
        <v>3384</v>
      </c>
      <c r="E14" s="9">
        <v>3461</v>
      </c>
      <c r="F14" s="9">
        <v>3477</v>
      </c>
      <c r="G14" s="9">
        <v>3448</v>
      </c>
      <c r="H14" s="9">
        <v>3248</v>
      </c>
      <c r="I14" s="9">
        <v>3244</v>
      </c>
      <c r="J14" s="9">
        <v>2541</v>
      </c>
      <c r="K14" s="9">
        <v>2944</v>
      </c>
      <c r="L14" s="9">
        <v>3260</v>
      </c>
      <c r="O14" s="5" t="s">
        <v>61</v>
      </c>
      <c r="P14" s="16">
        <v>-0.03571428571428571</v>
      </c>
      <c r="R14" s="5" t="s">
        <v>95</v>
      </c>
      <c r="S14" s="16">
        <v>-0.11129568106312292</v>
      </c>
      <c r="U14" s="15" t="s">
        <v>67</v>
      </c>
      <c r="V14" s="16">
        <v>-0.2890855457227139</v>
      </c>
      <c r="X14" s="15" t="s">
        <v>13</v>
      </c>
      <c r="Y14" s="16">
        <v>-0.033290836350834296</v>
      </c>
      <c r="Z14" s="20" t="s">
        <v>82</v>
      </c>
    </row>
    <row r="15" spans="1:26" ht="16.5">
      <c r="A15" s="5" t="s">
        <v>94</v>
      </c>
      <c r="B15" s="9">
        <v>988</v>
      </c>
      <c r="C15" s="9">
        <v>879</v>
      </c>
      <c r="D15" s="9">
        <v>795</v>
      </c>
      <c r="E15" s="9">
        <v>793</v>
      </c>
      <c r="F15" s="9">
        <v>824</v>
      </c>
      <c r="G15" s="9">
        <v>731</v>
      </c>
      <c r="H15" s="9">
        <v>700</v>
      </c>
      <c r="I15" s="9">
        <v>688</v>
      </c>
      <c r="J15" s="9">
        <v>584</v>
      </c>
      <c r="K15" s="9">
        <v>624</v>
      </c>
      <c r="L15" s="9">
        <v>635</v>
      </c>
      <c r="O15" s="5" t="s">
        <v>95</v>
      </c>
      <c r="P15" s="16">
        <v>-0.016544117647058824</v>
      </c>
      <c r="R15" s="15" t="s">
        <v>3</v>
      </c>
      <c r="S15" s="16">
        <v>-0.11057692307692307</v>
      </c>
      <c r="U15" s="5" t="s">
        <v>11</v>
      </c>
      <c r="V15" s="16">
        <v>-0.27450980392156865</v>
      </c>
      <c r="X15" s="5" t="s">
        <v>67</v>
      </c>
      <c r="Y15" s="16">
        <v>-0.03241506691022189</v>
      </c>
      <c r="Z15" s="19"/>
    </row>
    <row r="16" spans="1:26" ht="16.5">
      <c r="A16" s="5" t="s">
        <v>9</v>
      </c>
      <c r="B16" s="9">
        <v>393</v>
      </c>
      <c r="C16" s="9">
        <v>368</v>
      </c>
      <c r="D16" s="9">
        <v>308</v>
      </c>
      <c r="E16" s="9">
        <v>348</v>
      </c>
      <c r="F16" s="9">
        <v>307</v>
      </c>
      <c r="G16" s="9">
        <v>331</v>
      </c>
      <c r="H16" s="9">
        <v>317</v>
      </c>
      <c r="I16" s="9">
        <v>297</v>
      </c>
      <c r="J16" s="9">
        <v>237</v>
      </c>
      <c r="K16" s="9">
        <v>292</v>
      </c>
      <c r="L16" s="9">
        <v>275</v>
      </c>
      <c r="O16" s="5" t="s">
        <v>88</v>
      </c>
      <c r="P16" s="16">
        <v>-0.007532956685499058</v>
      </c>
      <c r="Q16" s="14"/>
      <c r="R16" s="5" t="s">
        <v>92</v>
      </c>
      <c r="S16" s="16">
        <v>-0.0947867298578199</v>
      </c>
      <c r="U16" s="5" t="s">
        <v>92</v>
      </c>
      <c r="V16" s="16">
        <v>-0.25098039215686274</v>
      </c>
      <c r="X16" s="5" t="s">
        <v>31</v>
      </c>
      <c r="Y16" s="16">
        <v>-0.03126045009516143</v>
      </c>
      <c r="Z16" s="19" t="s">
        <v>82</v>
      </c>
    </row>
    <row r="17" spans="1:26" ht="16.5">
      <c r="A17" s="5" t="s">
        <v>95</v>
      </c>
      <c r="B17" s="9">
        <v>605</v>
      </c>
      <c r="C17" s="9">
        <v>591</v>
      </c>
      <c r="D17" s="9">
        <v>626</v>
      </c>
      <c r="E17" s="9">
        <v>644</v>
      </c>
      <c r="F17" s="9">
        <v>607</v>
      </c>
      <c r="G17" s="9">
        <v>625</v>
      </c>
      <c r="H17" s="9">
        <v>633</v>
      </c>
      <c r="I17" s="9">
        <v>602</v>
      </c>
      <c r="J17" s="9">
        <v>464</v>
      </c>
      <c r="K17" s="9">
        <v>544</v>
      </c>
      <c r="L17" s="9">
        <v>535</v>
      </c>
      <c r="O17" s="5" t="s">
        <v>87</v>
      </c>
      <c r="P17" s="16">
        <v>0.009689922480620155</v>
      </c>
      <c r="Q17" s="14"/>
      <c r="R17" s="5" t="s">
        <v>89</v>
      </c>
      <c r="S17" s="16">
        <v>-0.09251389342922524</v>
      </c>
      <c r="U17" s="5" t="s">
        <v>89</v>
      </c>
      <c r="V17" s="16">
        <v>-0.22910302693696197</v>
      </c>
      <c r="X17" s="5" t="s">
        <v>23</v>
      </c>
      <c r="Y17" s="16">
        <v>-0.028922474516619112</v>
      </c>
      <c r="Z17" s="19"/>
    </row>
    <row r="18" spans="1:26" ht="16.5">
      <c r="A18" s="7" t="s">
        <v>96</v>
      </c>
      <c r="B18" s="9">
        <v>163</v>
      </c>
      <c r="C18" s="9">
        <v>188</v>
      </c>
      <c r="D18" s="9">
        <v>192</v>
      </c>
      <c r="E18" s="9">
        <v>162</v>
      </c>
      <c r="F18" s="9">
        <v>182</v>
      </c>
      <c r="G18" s="9">
        <v>154</v>
      </c>
      <c r="H18" s="9">
        <v>135</v>
      </c>
      <c r="I18" s="9">
        <v>140</v>
      </c>
      <c r="J18" s="9">
        <v>147</v>
      </c>
      <c r="K18" s="9">
        <v>136</v>
      </c>
      <c r="L18" s="9">
        <v>157</v>
      </c>
      <c r="O18" s="5" t="s">
        <v>94</v>
      </c>
      <c r="P18" s="16">
        <v>0.017628205128205128</v>
      </c>
      <c r="Q18" s="14"/>
      <c r="R18" s="5" t="s">
        <v>94</v>
      </c>
      <c r="S18" s="16">
        <v>-0.07703488372093023</v>
      </c>
      <c r="U18" s="5" t="s">
        <v>55</v>
      </c>
      <c r="V18" s="16">
        <v>-0.20350877192982456</v>
      </c>
      <c r="X18" s="5" t="s">
        <v>19</v>
      </c>
      <c r="Y18" s="16">
        <v>-0.027688564542935112</v>
      </c>
      <c r="Z18" s="19" t="s">
        <v>83</v>
      </c>
    </row>
    <row r="19" spans="1:26" ht="16.5">
      <c r="A19" s="5" t="s">
        <v>259</v>
      </c>
      <c r="B19" s="10">
        <v>3753</v>
      </c>
      <c r="C19" s="10">
        <v>3401</v>
      </c>
      <c r="D19" s="10">
        <v>3381</v>
      </c>
      <c r="E19" s="10">
        <v>3428</v>
      </c>
      <c r="F19" s="10">
        <v>3283</v>
      </c>
      <c r="G19" s="10">
        <v>3378</v>
      </c>
      <c r="H19" s="10">
        <v>3334</v>
      </c>
      <c r="I19" s="10">
        <v>3173</v>
      </c>
      <c r="J19" s="9">
        <v>2390</v>
      </c>
      <c r="K19" s="9">
        <v>2875</v>
      </c>
      <c r="L19" s="9">
        <v>3170</v>
      </c>
      <c r="O19" s="4" t="s">
        <v>3</v>
      </c>
      <c r="P19" s="16">
        <v>0.022099447513812154</v>
      </c>
      <c r="Q19" s="14"/>
      <c r="R19" s="5" t="s">
        <v>9</v>
      </c>
      <c r="S19" s="16">
        <v>-0.07407407407407407</v>
      </c>
      <c r="U19" s="5" t="s">
        <v>63</v>
      </c>
      <c r="V19" s="16">
        <v>-0.2</v>
      </c>
      <c r="X19" s="5" t="s">
        <v>55</v>
      </c>
      <c r="Y19" s="16">
        <v>-0.024427190164680868</v>
      </c>
      <c r="Z19" s="19" t="s">
        <v>81</v>
      </c>
    </row>
    <row r="20" spans="1:26" ht="16.5">
      <c r="A20" s="5" t="s">
        <v>37</v>
      </c>
      <c r="B20" s="9">
        <v>34</v>
      </c>
      <c r="C20" s="9">
        <v>45</v>
      </c>
      <c r="D20" s="9">
        <v>35</v>
      </c>
      <c r="E20" s="9">
        <v>36</v>
      </c>
      <c r="F20" s="9">
        <v>32</v>
      </c>
      <c r="G20" s="9">
        <v>25</v>
      </c>
      <c r="H20" s="9">
        <v>36</v>
      </c>
      <c r="I20" s="9">
        <v>22</v>
      </c>
      <c r="J20" s="9">
        <v>26</v>
      </c>
      <c r="K20" s="9">
        <v>24</v>
      </c>
      <c r="L20" s="9">
        <v>36</v>
      </c>
      <c r="O20" s="5" t="s">
        <v>65</v>
      </c>
      <c r="P20" s="16">
        <v>0.061420345489443376</v>
      </c>
      <c r="Q20" s="14"/>
      <c r="R20" s="5" t="s">
        <v>17</v>
      </c>
      <c r="S20" s="16">
        <v>-0.038461538461538464</v>
      </c>
      <c r="U20" s="5" t="s">
        <v>254</v>
      </c>
      <c r="V20" s="16">
        <v>-0.19980411361410383</v>
      </c>
      <c r="X20" s="15" t="s">
        <v>65</v>
      </c>
      <c r="Y20" s="16">
        <v>-0.023057249274088698</v>
      </c>
      <c r="Z20" s="20"/>
    </row>
    <row r="21" spans="1:26" ht="16.5">
      <c r="A21" s="5" t="s">
        <v>33</v>
      </c>
      <c r="B21" s="9">
        <v>177</v>
      </c>
      <c r="C21" s="9">
        <v>179</v>
      </c>
      <c r="D21" s="9">
        <v>212</v>
      </c>
      <c r="E21" s="9">
        <v>188</v>
      </c>
      <c r="F21" s="9">
        <v>158</v>
      </c>
      <c r="G21" s="9">
        <v>136</v>
      </c>
      <c r="H21" s="9">
        <v>148</v>
      </c>
      <c r="I21" s="9">
        <v>132</v>
      </c>
      <c r="J21" s="9">
        <v>139</v>
      </c>
      <c r="K21" s="9">
        <v>147</v>
      </c>
      <c r="L21" s="9">
        <v>113</v>
      </c>
      <c r="O21" s="5" t="s">
        <v>49</v>
      </c>
      <c r="P21" s="16">
        <v>0.07964601769911504</v>
      </c>
      <c r="Q21" s="14"/>
      <c r="R21" s="5" t="s">
        <v>99</v>
      </c>
      <c r="S21" s="16">
        <v>-0.032079646017699116</v>
      </c>
      <c r="U21" s="5" t="s">
        <v>65</v>
      </c>
      <c r="V21" s="16">
        <v>-0.19622093023255813</v>
      </c>
      <c r="X21" s="15" t="s">
        <v>7</v>
      </c>
      <c r="Y21" s="16">
        <v>-0.0212143076369542</v>
      </c>
      <c r="Z21" s="20"/>
    </row>
    <row r="22" spans="1:26" ht="16.5">
      <c r="A22" s="5" t="s">
        <v>35</v>
      </c>
      <c r="B22" s="9">
        <v>302</v>
      </c>
      <c r="C22" s="9">
        <v>258</v>
      </c>
      <c r="D22" s="9">
        <v>267</v>
      </c>
      <c r="E22" s="9">
        <v>242</v>
      </c>
      <c r="F22" s="9">
        <v>192</v>
      </c>
      <c r="G22" s="9">
        <v>192</v>
      </c>
      <c r="H22" s="9">
        <v>173</v>
      </c>
      <c r="I22" s="9">
        <v>186</v>
      </c>
      <c r="J22" s="9">
        <v>175</v>
      </c>
      <c r="K22" s="9">
        <v>147</v>
      </c>
      <c r="L22" s="9">
        <v>120</v>
      </c>
      <c r="O22" s="5" t="s">
        <v>89</v>
      </c>
      <c r="P22" s="16">
        <v>0.08352849336455893</v>
      </c>
      <c r="Q22" s="14"/>
      <c r="R22" s="5" t="s">
        <v>98</v>
      </c>
      <c r="S22" s="16">
        <v>-0.019169329073482427</v>
      </c>
      <c r="U22" s="5" t="s">
        <v>49</v>
      </c>
      <c r="V22" s="16">
        <v>-0.17567567567567569</v>
      </c>
      <c r="X22" s="5" t="s">
        <v>15</v>
      </c>
      <c r="Y22" s="16">
        <v>-0.019354125209661288</v>
      </c>
      <c r="Z22" s="19" t="s">
        <v>82</v>
      </c>
    </row>
    <row r="23" spans="1:26" ht="16.5">
      <c r="A23" s="5" t="s">
        <v>253</v>
      </c>
      <c r="B23" s="9">
        <v>9</v>
      </c>
      <c r="C23" s="9">
        <v>18</v>
      </c>
      <c r="D23" s="9">
        <v>10</v>
      </c>
      <c r="E23" s="9">
        <v>11</v>
      </c>
      <c r="F23" s="9">
        <v>22</v>
      </c>
      <c r="G23" s="9">
        <v>19</v>
      </c>
      <c r="H23" s="9">
        <v>18</v>
      </c>
      <c r="I23" s="9">
        <v>16</v>
      </c>
      <c r="J23" s="9">
        <v>12</v>
      </c>
      <c r="K23" s="9">
        <v>9</v>
      </c>
      <c r="L23" s="9">
        <v>26</v>
      </c>
      <c r="O23" s="15" t="s">
        <v>99</v>
      </c>
      <c r="P23" s="16">
        <v>0.08830845771144279</v>
      </c>
      <c r="Q23" s="14"/>
      <c r="R23" s="5" t="s">
        <v>61</v>
      </c>
      <c r="S23" s="16">
        <v>-0.011267605633802818</v>
      </c>
      <c r="U23" s="5" t="s">
        <v>259</v>
      </c>
      <c r="V23" s="16">
        <v>-0.1553423927524647</v>
      </c>
      <c r="X23" s="5" t="s">
        <v>53</v>
      </c>
      <c r="Y23" s="16">
        <v>-0.017822189771499852</v>
      </c>
      <c r="Z23" s="19" t="s">
        <v>82</v>
      </c>
    </row>
    <row r="24" spans="1:26" ht="16.5">
      <c r="A24" s="5" t="s">
        <v>97</v>
      </c>
      <c r="B24" s="9">
        <v>650</v>
      </c>
      <c r="C24" s="9">
        <v>570</v>
      </c>
      <c r="D24" s="9">
        <v>570</v>
      </c>
      <c r="E24" s="9">
        <v>620</v>
      </c>
      <c r="F24" s="9">
        <v>629</v>
      </c>
      <c r="G24" s="9">
        <v>613</v>
      </c>
      <c r="H24" s="9">
        <v>678</v>
      </c>
      <c r="I24" s="9">
        <v>661</v>
      </c>
      <c r="J24" s="9">
        <v>610</v>
      </c>
      <c r="K24" s="9">
        <v>582</v>
      </c>
      <c r="L24" s="9">
        <v>737</v>
      </c>
      <c r="O24" s="5" t="s">
        <v>259</v>
      </c>
      <c r="P24" s="16">
        <v>0.10260869565217391</v>
      </c>
      <c r="Q24" s="14"/>
      <c r="R24" s="5" t="s">
        <v>49</v>
      </c>
      <c r="S24" s="16">
        <v>-0.004081632653061225</v>
      </c>
      <c r="U24" s="5" t="s">
        <v>98</v>
      </c>
      <c r="V24" s="16">
        <v>-0.14484679665738162</v>
      </c>
      <c r="X24" s="5" t="s">
        <v>27</v>
      </c>
      <c r="Y24" s="16">
        <v>-0.017460441509469793</v>
      </c>
      <c r="Z24" s="19"/>
    </row>
    <row r="25" spans="1:26" ht="16.5">
      <c r="A25" s="5" t="s">
        <v>43</v>
      </c>
      <c r="B25" s="9">
        <v>3571</v>
      </c>
      <c r="C25" s="9">
        <v>3357</v>
      </c>
      <c r="D25" s="9">
        <v>3202</v>
      </c>
      <c r="E25" s="9">
        <v>2938</v>
      </c>
      <c r="F25" s="9">
        <v>3026</v>
      </c>
      <c r="G25" s="9">
        <v>2831</v>
      </c>
      <c r="H25" s="9">
        <v>2862</v>
      </c>
      <c r="I25" s="9">
        <v>2909</v>
      </c>
      <c r="J25" s="9">
        <v>2491</v>
      </c>
      <c r="K25" s="9">
        <v>2245</v>
      </c>
      <c r="L25" s="9">
        <v>1896</v>
      </c>
      <c r="O25" s="5" t="s">
        <v>93</v>
      </c>
      <c r="P25" s="16">
        <v>0.10733695652173914</v>
      </c>
      <c r="Q25" s="14"/>
      <c r="R25" s="5" t="s">
        <v>259</v>
      </c>
      <c r="S25" s="16">
        <v>-0.0009454774661203908</v>
      </c>
      <c r="U25" s="5" t="s">
        <v>7</v>
      </c>
      <c r="V25" s="16">
        <v>-0.1228359984141668</v>
      </c>
      <c r="X25" s="5" t="s">
        <v>45</v>
      </c>
      <c r="Y25" s="16">
        <v>-0.017042234054315375</v>
      </c>
      <c r="Z25" s="19"/>
    </row>
    <row r="26" spans="1:26" ht="16.5">
      <c r="A26" s="5" t="s">
        <v>98</v>
      </c>
      <c r="B26" s="9">
        <v>718</v>
      </c>
      <c r="C26" s="9">
        <v>637</v>
      </c>
      <c r="D26" s="9">
        <v>638</v>
      </c>
      <c r="E26" s="9">
        <v>593</v>
      </c>
      <c r="F26" s="9">
        <v>563</v>
      </c>
      <c r="G26" s="9">
        <v>602</v>
      </c>
      <c r="H26" s="9">
        <v>675</v>
      </c>
      <c r="I26" s="9">
        <v>626</v>
      </c>
      <c r="J26" s="9">
        <v>509</v>
      </c>
      <c r="K26" s="9">
        <v>532</v>
      </c>
      <c r="L26" s="9">
        <v>614</v>
      </c>
      <c r="O26" s="5" t="s">
        <v>96</v>
      </c>
      <c r="P26" s="16">
        <v>0.14705882352941177</v>
      </c>
      <c r="Q26" s="14"/>
      <c r="R26" s="15" t="s">
        <v>91</v>
      </c>
      <c r="S26" s="16">
        <v>0.002279202279202279</v>
      </c>
      <c r="U26" s="5" t="s">
        <v>95</v>
      </c>
      <c r="V26" s="16">
        <v>-0.11570247933884298</v>
      </c>
      <c r="X26" s="15" t="s">
        <v>49</v>
      </c>
      <c r="Y26" s="16">
        <v>-0.014682103706563199</v>
      </c>
      <c r="Z26" s="20"/>
    </row>
    <row r="27" spans="1:26" ht="16.5">
      <c r="A27" s="5" t="s">
        <v>254</v>
      </c>
      <c r="B27" s="9">
        <v>2042</v>
      </c>
      <c r="C27" s="9">
        <v>1861</v>
      </c>
      <c r="D27" s="9">
        <v>1818</v>
      </c>
      <c r="E27" s="9">
        <v>1893</v>
      </c>
      <c r="F27" s="9">
        <v>1913</v>
      </c>
      <c r="G27" s="9">
        <v>1951</v>
      </c>
      <c r="H27" s="9">
        <v>1867</v>
      </c>
      <c r="I27" s="9">
        <v>1864</v>
      </c>
      <c r="J27" s="9">
        <v>1646</v>
      </c>
      <c r="K27" s="9">
        <v>1779</v>
      </c>
      <c r="L27" s="9">
        <v>1634</v>
      </c>
      <c r="O27" s="5" t="s">
        <v>91</v>
      </c>
      <c r="P27" s="16">
        <v>0.14742335290280495</v>
      </c>
      <c r="Q27" s="14"/>
      <c r="R27" s="5" t="s">
        <v>93</v>
      </c>
      <c r="S27" s="16">
        <v>0.004932182490752158</v>
      </c>
      <c r="U27" s="15" t="s">
        <v>93</v>
      </c>
      <c r="V27" s="16">
        <v>-0.10758280865042431</v>
      </c>
      <c r="X27" s="5" t="s">
        <v>11</v>
      </c>
      <c r="Y27" s="16">
        <v>-0.013018765922786946</v>
      </c>
      <c r="Z27" s="19"/>
    </row>
    <row r="28" spans="1:26" ht="16.5">
      <c r="A28" s="5" t="s">
        <v>55</v>
      </c>
      <c r="B28" s="9">
        <v>285</v>
      </c>
      <c r="C28" s="9">
        <v>260</v>
      </c>
      <c r="D28" s="9">
        <v>270</v>
      </c>
      <c r="E28" s="9">
        <v>259</v>
      </c>
      <c r="F28" s="9">
        <v>270</v>
      </c>
      <c r="G28" s="9">
        <v>253</v>
      </c>
      <c r="H28" s="9">
        <v>324</v>
      </c>
      <c r="I28" s="9">
        <v>221</v>
      </c>
      <c r="J28" s="9">
        <v>204</v>
      </c>
      <c r="K28" s="9">
        <v>192</v>
      </c>
      <c r="L28" s="9">
        <v>227</v>
      </c>
      <c r="O28" s="5" t="s">
        <v>98</v>
      </c>
      <c r="P28" s="16">
        <v>0.15413533834586465</v>
      </c>
      <c r="Q28" s="14"/>
      <c r="R28" s="5" t="s">
        <v>55</v>
      </c>
      <c r="S28" s="16">
        <v>0.027149321266968326</v>
      </c>
      <c r="U28" s="5" t="s">
        <v>90</v>
      </c>
      <c r="V28" s="16">
        <v>-0.07784431137724551</v>
      </c>
      <c r="X28" s="5" t="s">
        <v>47</v>
      </c>
      <c r="Y28" s="16">
        <v>-0.012030969260767521</v>
      </c>
      <c r="Z28" s="19" t="s">
        <v>82</v>
      </c>
    </row>
    <row r="29" spans="1:26" ht="16.5">
      <c r="A29" s="5" t="s">
        <v>51</v>
      </c>
      <c r="B29" s="9">
        <v>130</v>
      </c>
      <c r="C29" s="9">
        <v>125</v>
      </c>
      <c r="D29" s="9">
        <v>108</v>
      </c>
      <c r="E29" s="9">
        <v>120</v>
      </c>
      <c r="F29" s="9">
        <v>130</v>
      </c>
      <c r="G29" s="9">
        <v>104</v>
      </c>
      <c r="H29" s="9">
        <v>91</v>
      </c>
      <c r="I29" s="9">
        <v>102</v>
      </c>
      <c r="J29" s="9">
        <v>80</v>
      </c>
      <c r="K29" s="9">
        <v>114</v>
      </c>
      <c r="L29" s="9">
        <v>85</v>
      </c>
      <c r="O29" s="5" t="s">
        <v>55</v>
      </c>
      <c r="P29" s="16">
        <v>0.18229166666666666</v>
      </c>
      <c r="Q29" s="14"/>
      <c r="R29" s="5" t="s">
        <v>65</v>
      </c>
      <c r="S29" s="16">
        <v>0.035580524344569285</v>
      </c>
      <c r="U29" s="5" t="s">
        <v>91</v>
      </c>
      <c r="V29" s="16">
        <v>-0.07566999474513926</v>
      </c>
      <c r="X29" s="5" t="s">
        <v>59</v>
      </c>
      <c r="Y29" s="16">
        <v>-0.010091885585168159</v>
      </c>
      <c r="Z29" s="19"/>
    </row>
    <row r="30" spans="1:26" ht="16.5">
      <c r="A30" s="5" t="s">
        <v>49</v>
      </c>
      <c r="B30" s="9">
        <v>296</v>
      </c>
      <c r="C30" s="9">
        <v>223</v>
      </c>
      <c r="D30" s="9">
        <v>259</v>
      </c>
      <c r="E30" s="9">
        <v>274</v>
      </c>
      <c r="F30" s="9">
        <v>242</v>
      </c>
      <c r="G30" s="9">
        <v>250</v>
      </c>
      <c r="H30" s="9">
        <v>229</v>
      </c>
      <c r="I30" s="9">
        <v>245</v>
      </c>
      <c r="J30" s="9">
        <v>224</v>
      </c>
      <c r="K30" s="9">
        <v>226</v>
      </c>
      <c r="L30" s="9">
        <v>244</v>
      </c>
      <c r="O30" s="5" t="s">
        <v>90</v>
      </c>
      <c r="P30" s="16">
        <v>0.18461538461538463</v>
      </c>
      <c r="Q30" s="14"/>
      <c r="R30" s="5" t="s">
        <v>63</v>
      </c>
      <c r="S30" s="16">
        <v>0.07407407407407407</v>
      </c>
      <c r="U30" s="5" t="s">
        <v>96</v>
      </c>
      <c r="V30" s="16">
        <v>-0.04294478527607362</v>
      </c>
      <c r="X30" s="5" t="s">
        <v>39</v>
      </c>
      <c r="Y30" s="16">
        <v>0.005119657070348671</v>
      </c>
      <c r="Z30" s="19" t="s">
        <v>82</v>
      </c>
    </row>
    <row r="31" spans="1:26" ht="16.5">
      <c r="A31" s="5" t="s">
        <v>99</v>
      </c>
      <c r="B31" s="9">
        <v>1802</v>
      </c>
      <c r="C31" s="9">
        <v>1770</v>
      </c>
      <c r="D31" s="9">
        <v>1854</v>
      </c>
      <c r="E31" s="9">
        <v>1804</v>
      </c>
      <c r="F31" s="9">
        <v>1860</v>
      </c>
      <c r="G31" s="9">
        <v>1856</v>
      </c>
      <c r="H31" s="9">
        <v>1839</v>
      </c>
      <c r="I31" s="9">
        <v>1808</v>
      </c>
      <c r="J31" s="9">
        <v>1516</v>
      </c>
      <c r="K31" s="9">
        <v>1608</v>
      </c>
      <c r="L31" s="9">
        <f>L32+55</f>
        <v>1750</v>
      </c>
      <c r="O31" s="5" t="s">
        <v>67</v>
      </c>
      <c r="P31" s="16">
        <v>0.205</v>
      </c>
      <c r="Q31" s="14"/>
      <c r="R31" s="15" t="s">
        <v>96</v>
      </c>
      <c r="S31" s="16">
        <v>0.11428571428571428</v>
      </c>
      <c r="U31" s="5" t="s">
        <v>99</v>
      </c>
      <c r="V31" s="16">
        <v>-0.02885682574916759</v>
      </c>
      <c r="X31" s="5" t="s">
        <v>84</v>
      </c>
      <c r="Y31" s="16">
        <v>0.005712151721849246</v>
      </c>
      <c r="Z31" s="19" t="s">
        <v>85</v>
      </c>
    </row>
    <row r="32" spans="1:26" ht="16.5">
      <c r="A32" s="8" t="s">
        <v>100</v>
      </c>
      <c r="B32" s="9">
        <v>1754</v>
      </c>
      <c r="C32" s="9">
        <v>1713</v>
      </c>
      <c r="D32" s="9">
        <v>1775</v>
      </c>
      <c r="E32" s="9">
        <v>1730</v>
      </c>
      <c r="F32" s="9">
        <v>1792</v>
      </c>
      <c r="G32" s="9">
        <v>1793</v>
      </c>
      <c r="H32" s="9">
        <v>1784</v>
      </c>
      <c r="I32" s="9">
        <v>1752</v>
      </c>
      <c r="J32" s="9">
        <v>1460</v>
      </c>
      <c r="K32" s="9">
        <v>1558</v>
      </c>
      <c r="L32" s="9">
        <v>1695</v>
      </c>
      <c r="O32" s="5" t="s">
        <v>97</v>
      </c>
      <c r="P32" s="16">
        <v>0.2663230240549828</v>
      </c>
      <c r="Q32" s="14"/>
      <c r="R32" s="5" t="s">
        <v>97</v>
      </c>
      <c r="S32" s="16">
        <v>0.11497730711043873</v>
      </c>
      <c r="U32" s="5" t="s">
        <v>37</v>
      </c>
      <c r="V32" s="16">
        <v>0.058823529411764705</v>
      </c>
      <c r="X32" s="5" t="s">
        <v>41</v>
      </c>
      <c r="Y32" s="16">
        <v>0.008804636895735074</v>
      </c>
      <c r="Z32" s="19" t="s">
        <v>81</v>
      </c>
    </row>
    <row r="33" spans="1:22" ht="16.5">
      <c r="A33" s="5" t="s">
        <v>67</v>
      </c>
      <c r="B33" s="9">
        <v>339</v>
      </c>
      <c r="C33" s="9">
        <v>269</v>
      </c>
      <c r="D33" s="9">
        <v>243</v>
      </c>
      <c r="E33" s="9">
        <v>253</v>
      </c>
      <c r="F33" s="9">
        <v>216</v>
      </c>
      <c r="G33" s="9">
        <v>230</v>
      </c>
      <c r="H33" s="9">
        <v>233</v>
      </c>
      <c r="I33" s="9">
        <v>187</v>
      </c>
      <c r="J33" s="9">
        <v>227</v>
      </c>
      <c r="K33" s="9">
        <v>200</v>
      </c>
      <c r="L33" s="9">
        <v>241</v>
      </c>
      <c r="O33" s="5" t="s">
        <v>63</v>
      </c>
      <c r="P33" s="16">
        <v>0.3488372093023256</v>
      </c>
      <c r="R33" s="5" t="s">
        <v>67</v>
      </c>
      <c r="S33" s="16">
        <v>0.2887700534759358</v>
      </c>
      <c r="U33" s="5" t="s">
        <v>97</v>
      </c>
      <c r="V33" s="16">
        <v>0.13384615384615384</v>
      </c>
    </row>
    <row r="34" spans="1:25" ht="16.5">
      <c r="A34" s="5" t="s">
        <v>61</v>
      </c>
      <c r="B34" s="9">
        <v>303</v>
      </c>
      <c r="C34" s="9">
        <v>311</v>
      </c>
      <c r="D34" s="9">
        <v>319</v>
      </c>
      <c r="E34" s="9">
        <v>355</v>
      </c>
      <c r="F34" s="9">
        <v>376</v>
      </c>
      <c r="G34" s="9">
        <v>364</v>
      </c>
      <c r="H34" s="9">
        <v>316</v>
      </c>
      <c r="I34" s="9">
        <v>355</v>
      </c>
      <c r="J34" s="9">
        <v>305</v>
      </c>
      <c r="K34" s="9">
        <v>364</v>
      </c>
      <c r="L34" s="9">
        <v>351</v>
      </c>
      <c r="O34" s="5" t="s">
        <v>37</v>
      </c>
      <c r="P34" s="16">
        <v>0.5</v>
      </c>
      <c r="R34" s="5" t="s">
        <v>253</v>
      </c>
      <c r="S34" s="16">
        <v>0.625</v>
      </c>
      <c r="U34" s="5" t="s">
        <v>61</v>
      </c>
      <c r="V34" s="16">
        <v>0.15841584158415842</v>
      </c>
      <c r="X34" s="5" t="s">
        <v>263</v>
      </c>
      <c r="Y34" s="17">
        <v>-0.025901515484742732</v>
      </c>
    </row>
    <row r="35" spans="1:22" ht="16.5">
      <c r="A35" s="5" t="s">
        <v>63</v>
      </c>
      <c r="B35" s="9">
        <v>145</v>
      </c>
      <c r="C35" s="9">
        <v>187</v>
      </c>
      <c r="D35" s="9">
        <v>147</v>
      </c>
      <c r="E35" s="9">
        <v>117</v>
      </c>
      <c r="F35" s="9">
        <v>135</v>
      </c>
      <c r="G35" s="9">
        <v>106</v>
      </c>
      <c r="H35" s="9">
        <v>108</v>
      </c>
      <c r="I35" s="9">
        <v>108</v>
      </c>
      <c r="J35" s="9">
        <v>93</v>
      </c>
      <c r="K35" s="9">
        <v>86</v>
      </c>
      <c r="L35" s="9">
        <v>116</v>
      </c>
      <c r="O35" s="5" t="s">
        <v>253</v>
      </c>
      <c r="P35" s="16">
        <v>1.8888888888888888</v>
      </c>
      <c r="R35" s="5" t="s">
        <v>37</v>
      </c>
      <c r="S35" s="16">
        <v>0.6363636363636364</v>
      </c>
      <c r="U35" s="5" t="s">
        <v>253</v>
      </c>
      <c r="V35" s="16">
        <v>1.8888888888888888</v>
      </c>
    </row>
    <row r="36" spans="1:26" ht="15">
      <c r="A36" s="5" t="s">
        <v>65</v>
      </c>
      <c r="B36" s="9">
        <v>688</v>
      </c>
      <c r="C36" s="9">
        <v>650</v>
      </c>
      <c r="D36" s="9">
        <v>536</v>
      </c>
      <c r="E36" s="9">
        <v>599</v>
      </c>
      <c r="F36" s="9">
        <v>607</v>
      </c>
      <c r="G36" s="9">
        <v>579</v>
      </c>
      <c r="H36" s="9">
        <v>548</v>
      </c>
      <c r="I36" s="9">
        <v>534</v>
      </c>
      <c r="J36" s="9">
        <v>492</v>
      </c>
      <c r="K36" s="9">
        <v>521</v>
      </c>
      <c r="L36" s="9">
        <v>553</v>
      </c>
      <c r="X36" s="5" t="s">
        <v>29</v>
      </c>
      <c r="Y36" s="95" t="s">
        <v>86</v>
      </c>
      <c r="Z36" s="96"/>
    </row>
    <row r="37" spans="15:26" ht="15">
      <c r="O37" s="5" t="s">
        <v>78</v>
      </c>
      <c r="P37" s="17">
        <v>0.037477423239012646</v>
      </c>
      <c r="Q37" s="14"/>
      <c r="R37" s="5" t="s">
        <v>78</v>
      </c>
      <c r="S37" s="17">
        <v>-0.09147225517332279</v>
      </c>
      <c r="U37" s="5" t="s">
        <v>78</v>
      </c>
      <c r="V37" s="17">
        <v>-0.22078832301619242</v>
      </c>
      <c r="X37" s="5" t="s">
        <v>35</v>
      </c>
      <c r="Y37" s="95" t="s">
        <v>86</v>
      </c>
      <c r="Z37" s="96"/>
    </row>
    <row r="38" spans="1:26" ht="15">
      <c r="A38" s="5" t="s">
        <v>75</v>
      </c>
      <c r="B38" s="13">
        <f aca="true" t="shared" si="0" ref="B38:L38">SUM(B4:B30)</f>
        <v>26538.36</v>
      </c>
      <c r="C38" s="13">
        <f t="shared" si="0"/>
        <v>24296</v>
      </c>
      <c r="D38" s="13">
        <f t="shared" si="0"/>
        <v>24183</v>
      </c>
      <c r="E38" s="13">
        <f t="shared" si="0"/>
        <v>24413</v>
      </c>
      <c r="F38" s="13">
        <f t="shared" si="0"/>
        <v>23880</v>
      </c>
      <c r="G38" s="13">
        <f t="shared" si="0"/>
        <v>23446</v>
      </c>
      <c r="H38" s="13">
        <f t="shared" si="0"/>
        <v>23357</v>
      </c>
      <c r="I38" s="13">
        <f t="shared" si="0"/>
        <v>22761</v>
      </c>
      <c r="J38" s="13">
        <f t="shared" si="0"/>
        <v>18885</v>
      </c>
      <c r="K38" s="13">
        <f t="shared" si="0"/>
        <v>19932</v>
      </c>
      <c r="L38" s="13">
        <f t="shared" si="0"/>
        <v>20680</v>
      </c>
      <c r="P38" s="14"/>
      <c r="Q38" s="14"/>
      <c r="X38" s="5" t="s">
        <v>57</v>
      </c>
      <c r="Y38" s="95" t="s">
        <v>86</v>
      </c>
      <c r="Z38" s="96"/>
    </row>
    <row r="39" ht="15">
      <c r="A39" t="s">
        <v>76</v>
      </c>
    </row>
    <row r="40" ht="16.5">
      <c r="A40" t="s">
        <v>250</v>
      </c>
    </row>
    <row r="41" ht="16.5">
      <c r="A41" t="s">
        <v>101</v>
      </c>
    </row>
    <row r="42" ht="16.5">
      <c r="A42" t="s">
        <v>260</v>
      </c>
    </row>
    <row r="43" ht="16.5">
      <c r="A43" s="18" t="s">
        <v>252</v>
      </c>
    </row>
  </sheetData>
  <mergeCells count="4">
    <mergeCell ref="Y3:Z3"/>
    <mergeCell ref="Y36:Z36"/>
    <mergeCell ref="Y37:Z37"/>
    <mergeCell ref="Y38:Z38"/>
  </mergeCells>
  <conditionalFormatting sqref="B4:L36 P4:P10 S4:S12 V4:V19 V21:V31 V33:V34 S14:S30 P12:P33 S32:S35 Y4:Z32">
    <cfRule type="expression" priority="15" dxfId="32">
      <formula>ROW()=EVEN(ROW())</formula>
    </cfRule>
  </conditionalFormatting>
  <conditionalFormatting sqref="P37">
    <cfRule type="expression" priority="14" dxfId="32">
      <formula>ROW()=EVEN(ROW())</formula>
    </cfRule>
  </conditionalFormatting>
  <conditionalFormatting sqref="Y34">
    <cfRule type="expression" priority="13" dxfId="32">
      <formula>ROW()=ODD(ROW())</formula>
    </cfRule>
  </conditionalFormatting>
  <conditionalFormatting sqref="Y36">
    <cfRule type="expression" priority="12" dxfId="32">
      <formula>ROW()=ODD(ROW())</formula>
    </cfRule>
  </conditionalFormatting>
  <conditionalFormatting sqref="Y37">
    <cfRule type="expression" priority="11" dxfId="32">
      <formula>ROW()=ODD(ROW())</formula>
    </cfRule>
  </conditionalFormatting>
  <conditionalFormatting sqref="Y38">
    <cfRule type="expression" priority="10" dxfId="32">
      <formula>ROW()=ODD(ROW())</formula>
    </cfRule>
  </conditionalFormatting>
  <conditionalFormatting sqref="P11">
    <cfRule type="expression" priority="9" dxfId="32">
      <formula>ROW()=EVEN(ROW())</formula>
    </cfRule>
  </conditionalFormatting>
  <conditionalFormatting sqref="P34:P35">
    <cfRule type="expression" priority="8" dxfId="32">
      <formula>ROW()=EVEN(ROW())</formula>
    </cfRule>
  </conditionalFormatting>
  <conditionalFormatting sqref="S13">
    <cfRule type="expression" priority="7" dxfId="32">
      <formula>ROW()=EVEN(ROW())</formula>
    </cfRule>
  </conditionalFormatting>
  <conditionalFormatting sqref="S37">
    <cfRule type="expression" priority="6" dxfId="32">
      <formula>ROW()=EVEN(ROW())</formula>
    </cfRule>
  </conditionalFormatting>
  <conditionalFormatting sqref="V20">
    <cfRule type="expression" priority="5" dxfId="32">
      <formula>ROW()=EVEN(ROW())</formula>
    </cfRule>
  </conditionalFormatting>
  <conditionalFormatting sqref="V32">
    <cfRule type="expression" priority="4" dxfId="32">
      <formula>ROW()=EVEN(ROW())</formula>
    </cfRule>
  </conditionalFormatting>
  <conditionalFormatting sqref="V35">
    <cfRule type="expression" priority="3" dxfId="32">
      <formula>ROW()=EVEN(ROW())</formula>
    </cfRule>
  </conditionalFormatting>
  <conditionalFormatting sqref="V37">
    <cfRule type="expression" priority="2" dxfId="32">
      <formula>ROW()=EVEN(ROW())</formula>
    </cfRule>
  </conditionalFormatting>
  <conditionalFormatting sqref="S31">
    <cfRule type="expression" priority="1" dxfId="32">
      <formula>ROW()=EVEN(ROW())</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heetViews>
  <sheetFormatPr defaultColWidth="9.140625" defaultRowHeight="15"/>
  <cols>
    <col min="2" max="2" width="12.7109375" style="0" customWidth="1"/>
    <col min="3" max="3" width="10.8515625" style="0" customWidth="1"/>
    <col min="4" max="4" width="13.57421875" style="0" customWidth="1"/>
    <col min="7" max="7" width="13.28125" style="0" customWidth="1"/>
    <col min="8" max="8" width="11.00390625" style="0" customWidth="1"/>
    <col min="9" max="9" width="13.8515625" style="0" customWidth="1"/>
  </cols>
  <sheetData>
    <row r="1" ht="15">
      <c r="A1" t="s">
        <v>268</v>
      </c>
    </row>
    <row r="3" spans="2:9" ht="15">
      <c r="B3" s="97">
        <v>2022</v>
      </c>
      <c r="C3" s="97"/>
      <c r="D3" s="97"/>
      <c r="G3" s="97">
        <v>2012</v>
      </c>
      <c r="H3" s="97"/>
      <c r="I3" s="97"/>
    </row>
    <row r="4" spans="1:9" ht="43.5">
      <c r="A4" s="14"/>
      <c r="B4" s="21" t="s">
        <v>102</v>
      </c>
      <c r="C4" s="21" t="s">
        <v>103</v>
      </c>
      <c r="D4" s="21" t="s">
        <v>104</v>
      </c>
      <c r="F4" s="14"/>
      <c r="G4" s="21" t="s">
        <v>102</v>
      </c>
      <c r="H4" s="21" t="s">
        <v>103</v>
      </c>
      <c r="I4" s="21" t="s">
        <v>104</v>
      </c>
    </row>
    <row r="5" spans="1:9" ht="16.5">
      <c r="A5" s="5" t="s">
        <v>63</v>
      </c>
      <c r="B5" s="23">
        <f>'[1]1. Road deaths 2001-2021'!V38</f>
        <v>116</v>
      </c>
      <c r="C5" s="23">
        <f>'[1]6. Population'!B37</f>
        <v>5425270</v>
      </c>
      <c r="D5" s="80">
        <v>21.38142433464141</v>
      </c>
      <c r="F5" s="5" t="s">
        <v>63</v>
      </c>
      <c r="G5" s="23">
        <f>'[1]1. Road deaths 2001-2021'!L38</f>
        <v>145</v>
      </c>
      <c r="H5" s="23">
        <v>4985870</v>
      </c>
      <c r="I5" s="80">
        <f>(G5*1000000)/H5</f>
        <v>29.082186258366143</v>
      </c>
    </row>
    <row r="6" spans="1:9" ht="16.5">
      <c r="A6" s="5" t="s">
        <v>55</v>
      </c>
      <c r="B6" s="23">
        <f>'[1]1. Road deaths 2001-2021'!V31</f>
        <v>227</v>
      </c>
      <c r="C6" s="23">
        <f>'[1]6. Population'!B31</f>
        <v>10452326</v>
      </c>
      <c r="D6" s="80">
        <f>(B6*1000000)/C6</f>
        <v>21.71765404178936</v>
      </c>
      <c r="F6" s="5" t="s">
        <v>55</v>
      </c>
      <c r="G6" s="23">
        <f>'[1]1. Road deaths 2001-2021'!L31</f>
        <v>285</v>
      </c>
      <c r="H6" s="23">
        <v>9482855</v>
      </c>
      <c r="I6" s="80">
        <f>(G6*1000000)/H6</f>
        <v>30.054239994178968</v>
      </c>
    </row>
    <row r="7" spans="1:9" ht="16.5">
      <c r="A7" s="5" t="s">
        <v>262</v>
      </c>
      <c r="B7" s="23">
        <f>'[1]1. Road deaths 2001-2021'!V34</f>
        <v>1750</v>
      </c>
      <c r="C7" s="23">
        <f>'[1]6. Population'!B34</f>
        <v>67600000</v>
      </c>
      <c r="D7" s="80">
        <f aca="true" t="shared" si="0" ref="D7:D23">(B7*1000000)/C7</f>
        <v>25.88757396449704</v>
      </c>
      <c r="F7" s="5" t="s">
        <v>262</v>
      </c>
      <c r="G7" s="23">
        <f>'[1]1. Road deaths 2001-2021'!L34</f>
        <v>1802</v>
      </c>
      <c r="H7" s="23">
        <v>62989551</v>
      </c>
      <c r="I7" s="80">
        <f aca="true" t="shared" si="1" ref="I7:I23">(G7*1000000)/H7</f>
        <v>28.60791943095451</v>
      </c>
    </row>
    <row r="8" spans="1:9" ht="16.5">
      <c r="A8" s="5" t="s">
        <v>90</v>
      </c>
      <c r="B8" s="23">
        <f>'[1]1. Road deaths 2001-2021'!V13</f>
        <v>154</v>
      </c>
      <c r="C8" s="23">
        <f>'[1]6. Population'!B13</f>
        <v>5873420</v>
      </c>
      <c r="D8" s="80">
        <f t="shared" si="0"/>
        <v>26.219817414726002</v>
      </c>
      <c r="F8" s="5" t="s">
        <v>90</v>
      </c>
      <c r="G8" s="23">
        <f>'[1]1. Road deaths 2001-2021'!L13</f>
        <v>167</v>
      </c>
      <c r="H8" s="23">
        <v>5580516</v>
      </c>
      <c r="I8" s="80">
        <f t="shared" si="1"/>
        <v>29.92554810343703</v>
      </c>
    </row>
    <row r="9" spans="1:9" ht="15">
      <c r="A9" s="5" t="s">
        <v>67</v>
      </c>
      <c r="B9" s="23">
        <f>'[1]1. Road deaths 2001-2021'!V36</f>
        <v>241</v>
      </c>
      <c r="C9" s="23">
        <f>'[1]6. Population'!B35</f>
        <v>8738791</v>
      </c>
      <c r="D9" s="80">
        <f t="shared" si="0"/>
        <v>27.57818558654166</v>
      </c>
      <c r="F9" s="5" t="s">
        <v>67</v>
      </c>
      <c r="G9" s="23">
        <f>'[1]1. Road deaths 2001-2021'!L36</f>
        <v>339</v>
      </c>
      <c r="H9" s="23">
        <v>7954662</v>
      </c>
      <c r="I9" s="80">
        <f t="shared" si="1"/>
        <v>42.61651846426661</v>
      </c>
    </row>
    <row r="10" spans="1:9" ht="16.5">
      <c r="A10" s="7" t="s">
        <v>96</v>
      </c>
      <c r="B10" s="23">
        <f>'[1]1. Road deaths 2001-2021'!V21</f>
        <v>156</v>
      </c>
      <c r="C10" s="23">
        <f>'[1]6. Population'!B21</f>
        <v>5060004</v>
      </c>
      <c r="D10" s="80">
        <f t="shared" si="0"/>
        <v>30.830015154138216</v>
      </c>
      <c r="F10" s="7" t="s">
        <v>96</v>
      </c>
      <c r="G10" s="23">
        <f>'[1]1. Road deaths 2001-2021'!L21</f>
        <v>163</v>
      </c>
      <c r="H10" s="23">
        <v>4582769</v>
      </c>
      <c r="I10" s="80">
        <f t="shared" si="1"/>
        <v>35.56801575641277</v>
      </c>
    </row>
    <row r="11" spans="1:9" ht="16.5">
      <c r="A11" s="5" t="s">
        <v>89</v>
      </c>
      <c r="B11" s="23">
        <f>'[1]1. Road deaths 2001-2021'!V12</f>
        <v>2776</v>
      </c>
      <c r="C11" s="23">
        <f>'[1]6. Population'!B12</f>
        <v>83237124</v>
      </c>
      <c r="D11" s="80">
        <f t="shared" si="0"/>
        <v>33.350503556562096</v>
      </c>
      <c r="F11" s="5" t="s">
        <v>89</v>
      </c>
      <c r="G11" s="23">
        <f>'[1]1. Road deaths 2001-2021'!L12</f>
        <v>3601</v>
      </c>
      <c r="H11" s="23">
        <v>81843743</v>
      </c>
      <c r="I11" s="80">
        <f t="shared" si="1"/>
        <v>43.99847646264175</v>
      </c>
    </row>
    <row r="12" spans="1:9" ht="16.5">
      <c r="A12" s="5" t="s">
        <v>92</v>
      </c>
      <c r="B12" s="23">
        <f>'[1]1. Road deaths 2001-2021'!V16</f>
        <v>191</v>
      </c>
      <c r="C12" s="23">
        <f>'[1]6. Population'!B16</f>
        <v>5548241</v>
      </c>
      <c r="D12" s="80">
        <f t="shared" si="0"/>
        <v>34.425325071495635</v>
      </c>
      <c r="F12" s="5" t="s">
        <v>92</v>
      </c>
      <c r="G12" s="23">
        <f>'[1]1. Road deaths 2001-2021'!L16</f>
        <v>255</v>
      </c>
      <c r="H12" s="23">
        <v>5401267</v>
      </c>
      <c r="I12" s="80">
        <f t="shared" si="1"/>
        <v>47.21114508873566</v>
      </c>
    </row>
    <row r="13" spans="1:9" ht="15">
      <c r="A13" s="5" t="s">
        <v>61</v>
      </c>
      <c r="B13" s="23">
        <f>'[1]1. Road deaths 2001-2021'!V37</f>
        <v>351</v>
      </c>
      <c r="C13" s="23">
        <f>'[1]6. Population'!B36</f>
        <v>9586937</v>
      </c>
      <c r="D13" s="80">
        <f t="shared" si="0"/>
        <v>36.612319450936205</v>
      </c>
      <c r="F13" s="5" t="s">
        <v>61</v>
      </c>
      <c r="G13" s="23">
        <f>'[1]1. Road deaths 2001-2021'!L37</f>
        <v>303</v>
      </c>
      <c r="H13" s="23">
        <v>8012400</v>
      </c>
      <c r="I13" s="80">
        <f t="shared" si="1"/>
        <v>37.81638460386401</v>
      </c>
    </row>
    <row r="14" spans="1:9" ht="16.5">
      <c r="A14" s="5" t="s">
        <v>91</v>
      </c>
      <c r="B14" s="23">
        <f>'[1]1. Road deaths 2001-2021'!V15</f>
        <v>1759</v>
      </c>
      <c r="C14" s="23">
        <f>'[1]6. Population'!B15</f>
        <v>47432893</v>
      </c>
      <c r="D14" s="80">
        <f t="shared" si="0"/>
        <v>37.083970400034424</v>
      </c>
      <c r="F14" s="5" t="s">
        <v>91</v>
      </c>
      <c r="G14" s="23">
        <f>'[1]1. Road deaths 2001-2021'!L15</f>
        <v>1903</v>
      </c>
      <c r="H14" s="23">
        <v>46196276</v>
      </c>
      <c r="I14" s="80">
        <f t="shared" si="1"/>
        <v>41.19379666014637</v>
      </c>
    </row>
    <row r="15" spans="1:9" ht="15">
      <c r="A15" s="5" t="s">
        <v>17</v>
      </c>
      <c r="B15" s="23">
        <f>'[1]1. Road deaths 2001-2021'!V14</f>
        <v>50</v>
      </c>
      <c r="C15" s="23">
        <f>'[1]6. Population'!B14</f>
        <v>1331796</v>
      </c>
      <c r="D15" s="80">
        <f t="shared" si="0"/>
        <v>37.543287410384174</v>
      </c>
      <c r="F15" s="5" t="s">
        <v>17</v>
      </c>
      <c r="G15" s="23">
        <f>'[1]1. Road deaths 2001-2021'!L14</f>
        <v>87</v>
      </c>
      <c r="H15" s="23">
        <v>1339662</v>
      </c>
      <c r="I15" s="80">
        <f t="shared" si="1"/>
        <v>64.94175396480605</v>
      </c>
    </row>
    <row r="16" spans="1:9" ht="15">
      <c r="A16" s="5" t="s">
        <v>51</v>
      </c>
      <c r="B16" s="23">
        <f>'[1]1. Road deaths 2001-2021'!V32</f>
        <v>85</v>
      </c>
      <c r="C16" s="23">
        <f>'[1]6. Population'!B32</f>
        <v>2107180</v>
      </c>
      <c r="D16" s="80">
        <f t="shared" si="0"/>
        <v>40.33827200334096</v>
      </c>
      <c r="F16" s="5" t="s">
        <v>51</v>
      </c>
      <c r="G16" s="23">
        <f>'[1]1. Road deaths 2001-2021'!L32</f>
        <v>130</v>
      </c>
      <c r="H16" s="23">
        <v>2055496</v>
      </c>
      <c r="I16" s="80">
        <f t="shared" si="1"/>
        <v>63.24507564111047</v>
      </c>
    </row>
    <row r="17" spans="1:9" ht="15">
      <c r="A17" s="6" t="s">
        <v>11</v>
      </c>
      <c r="B17" s="23">
        <f>'[1]1. Road deaths 2001-2021'!V10</f>
        <v>37</v>
      </c>
      <c r="C17" s="23">
        <f>'[1]6. Population'!B10</f>
        <v>904705</v>
      </c>
      <c r="D17" s="80">
        <f t="shared" si="0"/>
        <v>40.89730906759662</v>
      </c>
      <c r="F17" s="6" t="s">
        <v>11</v>
      </c>
      <c r="G17" s="23">
        <f>'[1]1. Road deaths 2001-2021'!L10</f>
        <v>51</v>
      </c>
      <c r="H17" s="23">
        <v>862011</v>
      </c>
      <c r="I17" s="80">
        <f t="shared" si="1"/>
        <v>59.16397818589322</v>
      </c>
    </row>
    <row r="18" spans="1:9" ht="15">
      <c r="A18" s="4" t="s">
        <v>3</v>
      </c>
      <c r="B18" s="23">
        <f>'[1]1. Road deaths 2001-2021'!V7</f>
        <v>370</v>
      </c>
      <c r="C18" s="23">
        <f>'[1]6. Population'!B7</f>
        <v>8978929</v>
      </c>
      <c r="D18" s="80">
        <f t="shared" si="0"/>
        <v>41.20758723005829</v>
      </c>
      <c r="F18" s="4" t="s">
        <v>3</v>
      </c>
      <c r="G18" s="23">
        <f>'[1]1. Road deaths 2001-2021'!L7</f>
        <v>531</v>
      </c>
      <c r="H18" s="23">
        <v>8443018</v>
      </c>
      <c r="I18" s="80">
        <f t="shared" si="1"/>
        <v>62.892202764461715</v>
      </c>
    </row>
    <row r="19" spans="1:9" ht="16.5">
      <c r="A19" s="5" t="s">
        <v>97</v>
      </c>
      <c r="B19" s="23">
        <f>'[1]1. Road deaths 2001-2021'!V27</f>
        <v>737</v>
      </c>
      <c r="C19" s="23">
        <f>'[1]6. Population'!B27</f>
        <v>17590672</v>
      </c>
      <c r="D19" s="80">
        <f t="shared" si="0"/>
        <v>41.89720551892503</v>
      </c>
      <c r="F19" s="5" t="s">
        <v>97</v>
      </c>
      <c r="G19" s="23">
        <f>'[1]1. Road deaths 2001-2021'!L27</f>
        <v>650</v>
      </c>
      <c r="H19" s="23">
        <v>16730348</v>
      </c>
      <c r="I19" s="80">
        <f t="shared" si="1"/>
        <v>38.85155287863707</v>
      </c>
    </row>
    <row r="20" spans="1:9" ht="15">
      <c r="A20" s="5" t="s">
        <v>35</v>
      </c>
      <c r="B20" s="23">
        <f>'[1]1. Road deaths 2001-2021'!V25</f>
        <v>120</v>
      </c>
      <c r="C20" s="23">
        <f>'[1]6. Population'!B25</f>
        <v>2805998</v>
      </c>
      <c r="D20" s="80">
        <f t="shared" si="0"/>
        <v>42.7655329761461</v>
      </c>
      <c r="F20" s="5" t="s">
        <v>35</v>
      </c>
      <c r="G20" s="23">
        <f>'[1]1. Road deaths 2001-2021'!L25</f>
        <v>302</v>
      </c>
      <c r="H20" s="23">
        <v>3007758</v>
      </c>
      <c r="I20" s="80">
        <f t="shared" si="1"/>
        <v>100.40701412813132</v>
      </c>
    </row>
    <row r="21" spans="1:9" ht="16.5">
      <c r="A21" s="5" t="s">
        <v>87</v>
      </c>
      <c r="B21" s="23">
        <f>'[1]1. Road deaths 2001-2021'!V8</f>
        <v>521</v>
      </c>
      <c r="C21" s="23">
        <f>'[1]6. Population'!B8</f>
        <v>11617623</v>
      </c>
      <c r="D21" s="80">
        <f t="shared" si="0"/>
        <v>44.84566249051118</v>
      </c>
      <c r="F21" s="5" t="s">
        <v>87</v>
      </c>
      <c r="G21" s="23">
        <f>'[1]1. Road deaths 2001-2021'!L8</f>
        <v>827</v>
      </c>
      <c r="H21" s="23">
        <v>11094850</v>
      </c>
      <c r="I21" s="80">
        <f t="shared" si="1"/>
        <v>74.53908795522247</v>
      </c>
    </row>
    <row r="22" spans="1:9" ht="15">
      <c r="A22" s="5" t="s">
        <v>49</v>
      </c>
      <c r="B22" s="23">
        <f>'[1]1. Road deaths 2001-2021'!V33</f>
        <v>244</v>
      </c>
      <c r="C22" s="23">
        <f>'[1]6. Population'!B33</f>
        <v>5434712</v>
      </c>
      <c r="D22" s="80">
        <f t="shared" si="0"/>
        <v>44.896583296410185</v>
      </c>
      <c r="F22" s="5" t="s">
        <v>49</v>
      </c>
      <c r="G22" s="23">
        <f>'[1]1. Road deaths 2001-2021'!L33</f>
        <v>296</v>
      </c>
      <c r="H22" s="23">
        <v>5404322</v>
      </c>
      <c r="I22" s="80">
        <f t="shared" si="1"/>
        <v>54.77097774706984</v>
      </c>
    </row>
    <row r="23" spans="1:9" ht="16.5">
      <c r="A23" s="5" t="s">
        <v>112</v>
      </c>
      <c r="B23" s="23">
        <f>'[1]1. Road deaths 2001-2021'!V17</f>
        <v>3260</v>
      </c>
      <c r="C23" s="23">
        <f>'[1]6. Population'!B17</f>
        <v>67842591</v>
      </c>
      <c r="D23" s="80">
        <f t="shared" si="0"/>
        <v>48.052410026615874</v>
      </c>
      <c r="F23" s="5" t="s">
        <v>112</v>
      </c>
      <c r="G23" s="23">
        <f>'[1]1. Road deaths 2001-2021'!L17</f>
        <v>3653</v>
      </c>
      <c r="H23" s="23">
        <v>63409191</v>
      </c>
      <c r="I23" s="80">
        <f t="shared" si="1"/>
        <v>57.6099449053056</v>
      </c>
    </row>
    <row r="24" spans="1:9" ht="16.5">
      <c r="A24" s="5" t="s">
        <v>256</v>
      </c>
      <c r="B24" s="23">
        <v>26</v>
      </c>
      <c r="C24" s="23">
        <v>520971</v>
      </c>
      <c r="D24" s="80">
        <v>49.9068086323423</v>
      </c>
      <c r="F24" s="5" t="s">
        <v>256</v>
      </c>
      <c r="G24" s="23">
        <v>9</v>
      </c>
      <c r="H24" s="23">
        <v>417520</v>
      </c>
      <c r="I24" s="80">
        <v>21.555853611803027</v>
      </c>
    </row>
    <row r="25" spans="1:9" ht="16.5">
      <c r="A25" s="5" t="s">
        <v>88</v>
      </c>
      <c r="B25" s="23">
        <f>'[1]1. Road deaths 2001-2021'!V11</f>
        <v>527</v>
      </c>
      <c r="C25" s="23">
        <f>'[1]6. Population'!B11</f>
        <v>10516707</v>
      </c>
      <c r="D25" s="80">
        <f>(B25*1000000)/C25</f>
        <v>50.11074283994029</v>
      </c>
      <c r="F25" s="5" t="s">
        <v>88</v>
      </c>
      <c r="G25" s="23">
        <f>'[1]1. Road deaths 2001-2021'!L11</f>
        <v>742</v>
      </c>
      <c r="H25" s="23">
        <v>10505445</v>
      </c>
      <c r="I25" s="80">
        <f>(G25*1000000)/H25</f>
        <v>70.63003994595184</v>
      </c>
    </row>
    <row r="26" spans="1:9" ht="15">
      <c r="A26" s="5" t="s">
        <v>43</v>
      </c>
      <c r="B26" s="23">
        <f>'[1]1. Road deaths 2001-2021'!V28</f>
        <v>1896</v>
      </c>
      <c r="C26" s="23">
        <f>'[1]6. Population'!B28</f>
        <v>37654247</v>
      </c>
      <c r="D26" s="80">
        <f>(B26*1000000)/C26</f>
        <v>50.352885824539264</v>
      </c>
      <c r="F26" s="5" t="s">
        <v>43</v>
      </c>
      <c r="G26" s="23">
        <f>'[1]1. Road deaths 2001-2021'!L28</f>
        <v>3571</v>
      </c>
      <c r="H26" s="23">
        <v>38538447</v>
      </c>
      <c r="I26" s="80">
        <f>(G26*1000000)/H26</f>
        <v>92.66071359855263</v>
      </c>
    </row>
    <row r="27" spans="1:9" ht="16.5">
      <c r="A27" s="5" t="s">
        <v>259</v>
      </c>
      <c r="B27" s="23">
        <f>'[1]1. Road deaths 2001-2021'!V22</f>
        <v>3170</v>
      </c>
      <c r="C27" s="23">
        <f>'[1]6. Population'!B22</f>
        <v>59030133</v>
      </c>
      <c r="D27" s="80">
        <f>(B27*1000000)/C27</f>
        <v>53.7013867137992</v>
      </c>
      <c r="F27" s="5" t="s">
        <v>259</v>
      </c>
      <c r="G27" s="23">
        <f>'[1]1. Road deaths 2001-2021'!L22</f>
        <v>3753</v>
      </c>
      <c r="H27" s="23">
        <v>60820696</v>
      </c>
      <c r="I27" s="80">
        <f>(G27*1000000)/H27</f>
        <v>61.70596929703008</v>
      </c>
    </row>
    <row r="28" spans="1:9" ht="15">
      <c r="A28" s="5" t="s">
        <v>37</v>
      </c>
      <c r="B28" s="23">
        <v>36</v>
      </c>
      <c r="C28" s="23">
        <v>645397</v>
      </c>
      <c r="D28" s="80">
        <v>55.77962091549852</v>
      </c>
      <c r="F28" s="5" t="s">
        <v>37</v>
      </c>
      <c r="G28" s="23">
        <v>34</v>
      </c>
      <c r="H28" s="23">
        <v>524853</v>
      </c>
      <c r="I28" s="80">
        <v>64.78004317399348</v>
      </c>
    </row>
    <row r="29" spans="1:9" ht="16.5">
      <c r="A29" s="5" t="s">
        <v>95</v>
      </c>
      <c r="B29" s="23">
        <f>'[1]1. Road deaths 2001-2021'!V20</f>
        <v>535</v>
      </c>
      <c r="C29" s="23">
        <f>'[1]6. Population'!B20</f>
        <v>9689010</v>
      </c>
      <c r="D29" s="80">
        <f>(B29*1000000)/C29</f>
        <v>55.21719969326072</v>
      </c>
      <c r="F29" s="5" t="s">
        <v>95</v>
      </c>
      <c r="G29" s="23">
        <f>'[1]1. Road deaths 2001-2021'!L20</f>
        <v>605</v>
      </c>
      <c r="H29" s="23">
        <v>9957731</v>
      </c>
      <c r="I29" s="80">
        <f aca="true" t="shared" si="2" ref="I29:I35">(G29*1000000)/H29</f>
        <v>60.75681297275454</v>
      </c>
    </row>
    <row r="30" spans="1:9" ht="16.5">
      <c r="A30" s="5" t="s">
        <v>94</v>
      </c>
      <c r="B30" s="23">
        <f>'[1]1. Road deaths 2001-2021'!V18</f>
        <v>635</v>
      </c>
      <c r="C30" s="23">
        <f>'[1]6. Population'!B18</f>
        <v>10459782</v>
      </c>
      <c r="D30" s="80">
        <f>(B30*1000000)/C30</f>
        <v>60.708722227671664</v>
      </c>
      <c r="F30" s="5" t="s">
        <v>94</v>
      </c>
      <c r="G30" s="23">
        <f>'[1]1. Road deaths 2001-2021'!L18</f>
        <v>988</v>
      </c>
      <c r="H30" s="23">
        <v>11290067</v>
      </c>
      <c r="I30" s="80">
        <f t="shared" si="2"/>
        <v>87.51055241744801</v>
      </c>
    </row>
    <row r="31" spans="1:9" ht="15">
      <c r="A31" s="5" t="s">
        <v>33</v>
      </c>
      <c r="B31" s="23">
        <f>'[1]1. Road deaths 2001-2021'!V24</f>
        <v>113</v>
      </c>
      <c r="C31" s="23">
        <f>'[1]6. Population'!B24</f>
        <v>1875757</v>
      </c>
      <c r="D31" s="80">
        <v>60.24234482398306</v>
      </c>
      <c r="F31" s="5" t="s">
        <v>33</v>
      </c>
      <c r="G31" s="23">
        <f>'[1]1. Road deaths 2001-2021'!L24</f>
        <v>177</v>
      </c>
      <c r="H31" s="23">
        <v>2041763</v>
      </c>
      <c r="I31" s="80">
        <f t="shared" si="2"/>
        <v>86.68978720840764</v>
      </c>
    </row>
    <row r="32" spans="1:9" ht="16.5">
      <c r="A32" s="5" t="s">
        <v>113</v>
      </c>
      <c r="B32" s="23">
        <f>'[1]1. Road deaths 2001-2021'!V29</f>
        <v>614</v>
      </c>
      <c r="C32" s="23">
        <f>'[1]6. Population'!B29</f>
        <v>9855909</v>
      </c>
      <c r="D32" s="80">
        <f>(B32*1000000)/C32</f>
        <v>62.29765311347741</v>
      </c>
      <c r="F32" s="5" t="s">
        <v>113</v>
      </c>
      <c r="G32" s="23">
        <f>'[1]1. Road deaths 2001-2021'!L29</f>
        <v>718</v>
      </c>
      <c r="H32" s="23">
        <v>10541840</v>
      </c>
      <c r="I32" s="80">
        <f t="shared" si="2"/>
        <v>68.10955203266224</v>
      </c>
    </row>
    <row r="33" spans="1:9" ht="15">
      <c r="A33" s="5" t="s">
        <v>9</v>
      </c>
      <c r="B33" s="23">
        <f>'[1]1. Road deaths 2001-2021'!V19</f>
        <v>275</v>
      </c>
      <c r="C33" s="23">
        <f>'[1]6. Population'!B19</f>
        <v>3862305</v>
      </c>
      <c r="D33" s="80">
        <f>(B33*1000000)/C33</f>
        <v>71.20100561711206</v>
      </c>
      <c r="F33" s="5" t="s">
        <v>9</v>
      </c>
      <c r="G33" s="23">
        <f>'[1]1. Road deaths 2001-2021'!L19</f>
        <v>393</v>
      </c>
      <c r="H33" s="23">
        <v>4275948</v>
      </c>
      <c r="I33" s="80">
        <f t="shared" si="2"/>
        <v>91.9094432392536</v>
      </c>
    </row>
    <row r="34" spans="1:9" ht="15">
      <c r="A34" s="5" t="s">
        <v>7</v>
      </c>
      <c r="B34" s="23">
        <f>'[1]1. Road deaths 2001-2021'!V9</f>
        <v>531</v>
      </c>
      <c r="C34" s="23">
        <f>'[1]6. Population'!B9</f>
        <v>6838937</v>
      </c>
      <c r="D34" s="80">
        <f>(B34*1000000)/C34</f>
        <v>77.6436454963688</v>
      </c>
      <c r="F34" s="5" t="s">
        <v>7</v>
      </c>
      <c r="G34" s="23">
        <f>'[1]1. Road deaths 2001-2021'!L9</f>
        <v>605.36</v>
      </c>
      <c r="H34" s="23">
        <v>7327244</v>
      </c>
      <c r="I34" s="80">
        <f t="shared" si="2"/>
        <v>82.61769363760781</v>
      </c>
    </row>
    <row r="35" spans="1:9" ht="15">
      <c r="A35" s="5" t="s">
        <v>65</v>
      </c>
      <c r="B35" s="23">
        <f>'[1]1. Road deaths 2001-2021'!V39</f>
        <v>553</v>
      </c>
      <c r="C35" s="23">
        <f>'[1]6. Population'!B38</f>
        <v>6690887</v>
      </c>
      <c r="D35" s="80">
        <f>(B35*1000000)/C35</f>
        <v>82.64972940060115</v>
      </c>
      <c r="F35" s="5" t="s">
        <v>65</v>
      </c>
      <c r="G35" s="23">
        <f>'[1]1. Road deaths 2001-2021'!L39</f>
        <v>688</v>
      </c>
      <c r="H35" s="23">
        <v>7241295</v>
      </c>
      <c r="I35" s="80">
        <f t="shared" si="2"/>
        <v>95.010630004716</v>
      </c>
    </row>
    <row r="36" spans="1:9" ht="16.5">
      <c r="A36" s="5" t="s">
        <v>257</v>
      </c>
      <c r="B36" s="23">
        <v>1634</v>
      </c>
      <c r="C36" s="23">
        <v>19042455</v>
      </c>
      <c r="D36" s="80">
        <v>85.80826369289043</v>
      </c>
      <c r="F36" s="5" t="s">
        <v>257</v>
      </c>
      <c r="G36" s="23">
        <v>2042</v>
      </c>
      <c r="H36" s="23">
        <v>21355849</v>
      </c>
      <c r="I36" s="80">
        <v>95.61783284757257</v>
      </c>
    </row>
    <row r="38" spans="1:9" ht="15">
      <c r="A38" s="5" t="s">
        <v>78</v>
      </c>
      <c r="B38" s="24">
        <f>'[1]1. Road deaths 2001-2021'!V40</f>
        <v>20679</v>
      </c>
      <c r="C38" s="24">
        <f>'[1]6. Population'!B39</f>
        <v>446209824</v>
      </c>
      <c r="D38" s="81">
        <f>(B38*1000000)/C38</f>
        <v>46.34366813044439</v>
      </c>
      <c r="F38" s="5" t="s">
        <v>78</v>
      </c>
      <c r="G38" s="24">
        <v>26538.36</v>
      </c>
      <c r="H38" s="24">
        <v>495982695</v>
      </c>
      <c r="I38" s="81">
        <v>53.50662486319205</v>
      </c>
    </row>
    <row r="39" ht="15">
      <c r="A39" t="s">
        <v>110</v>
      </c>
    </row>
    <row r="40" ht="16.5">
      <c r="A40" t="s">
        <v>115</v>
      </c>
    </row>
    <row r="41" ht="16.5">
      <c r="A41" t="s">
        <v>111</v>
      </c>
    </row>
    <row r="42" ht="16.5">
      <c r="A42" t="s">
        <v>114</v>
      </c>
    </row>
    <row r="43" ht="16.5">
      <c r="A43" t="s">
        <v>261</v>
      </c>
    </row>
  </sheetData>
  <mergeCells count="2">
    <mergeCell ref="B3:D3"/>
    <mergeCell ref="G3:I3"/>
  </mergeCells>
  <conditionalFormatting sqref="B38:D38 B29:D35 G29:I35 B25:D27 G25:I27 B5:D23 G5:I23">
    <cfRule type="expression" priority="8" dxfId="32">
      <formula>ROW()=EVEN(ROW())</formula>
    </cfRule>
  </conditionalFormatting>
  <conditionalFormatting sqref="G38:I38">
    <cfRule type="expression" priority="5" dxfId="32">
      <formula>ROW()=EVEN(ROW())</formula>
    </cfRule>
  </conditionalFormatting>
  <conditionalFormatting sqref="B28:D28 G28:I28">
    <cfRule type="expression" priority="3" dxfId="32">
      <formula>ROW()=EVEN(ROW())</formula>
    </cfRule>
  </conditionalFormatting>
  <conditionalFormatting sqref="B24:D24 G24:I24">
    <cfRule type="expression" priority="2" dxfId="32">
      <formula>ROW()=EVEN(ROW())</formula>
    </cfRule>
  </conditionalFormatting>
  <conditionalFormatting sqref="B36:D36 G36:I36">
    <cfRule type="expression" priority="1" dxfId="32">
      <formula>ROW()=EVEN(ROW())</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topLeftCell="A1"/>
  </sheetViews>
  <sheetFormatPr defaultColWidth="9.140625" defaultRowHeight="15"/>
  <cols>
    <col min="2" max="2" width="16.57421875" style="0" customWidth="1"/>
    <col min="3" max="4" width="18.57421875" style="0" customWidth="1"/>
    <col min="5" max="5" width="19.7109375" style="0" customWidth="1"/>
  </cols>
  <sheetData>
    <row r="1" ht="15">
      <c r="A1" t="s">
        <v>267</v>
      </c>
    </row>
    <row r="3" spans="2:5" ht="31">
      <c r="B3" s="22" t="s">
        <v>116</v>
      </c>
      <c r="C3" s="22" t="s">
        <v>117</v>
      </c>
      <c r="D3" s="22" t="s">
        <v>118</v>
      </c>
      <c r="E3" s="22" t="s">
        <v>119</v>
      </c>
    </row>
    <row r="4" spans="1:5" ht="29">
      <c r="A4" s="27" t="s">
        <v>63</v>
      </c>
      <c r="B4" s="30">
        <v>98.33333333333333</v>
      </c>
      <c r="C4" s="30">
        <v>44740.73333333334</v>
      </c>
      <c r="D4" s="82">
        <v>2.1978480460013317</v>
      </c>
      <c r="E4" s="31" t="s">
        <v>129</v>
      </c>
    </row>
    <row r="5" spans="1:5" ht="15">
      <c r="A5" s="27" t="s">
        <v>55</v>
      </c>
      <c r="B5" s="30">
        <v>207.66666666666666</v>
      </c>
      <c r="C5" s="30">
        <v>80110.33333333333</v>
      </c>
      <c r="D5" s="82">
        <v>2.592258177263857</v>
      </c>
      <c r="E5" s="19"/>
    </row>
    <row r="6" spans="1:5" ht="15">
      <c r="A6" s="27" t="s">
        <v>15</v>
      </c>
      <c r="B6" s="30">
        <v>149</v>
      </c>
      <c r="C6" s="30">
        <v>50366.666666666664</v>
      </c>
      <c r="D6" s="82">
        <v>2.958305757776307</v>
      </c>
      <c r="E6" s="19"/>
    </row>
    <row r="7" spans="1:5" ht="15">
      <c r="A7" s="29" t="s">
        <v>59</v>
      </c>
      <c r="B7" s="30">
        <v>1665.3333333333333</v>
      </c>
      <c r="C7" s="30">
        <v>511366.6666666667</v>
      </c>
      <c r="D7" s="82">
        <v>3.1093149077635096</v>
      </c>
      <c r="E7" s="19"/>
    </row>
    <row r="8" spans="1:5" ht="15">
      <c r="A8" s="27" t="s">
        <v>67</v>
      </c>
      <c r="B8" s="30">
        <v>222.66666666666666</v>
      </c>
      <c r="C8" s="30">
        <v>66641</v>
      </c>
      <c r="D8" s="82">
        <v>3.3412863952621756</v>
      </c>
      <c r="E8" s="19"/>
    </row>
    <row r="9" spans="1:5" ht="15">
      <c r="A9" s="27" t="s">
        <v>29</v>
      </c>
      <c r="B9" s="30">
        <v>141</v>
      </c>
      <c r="C9" s="30">
        <v>41729</v>
      </c>
      <c r="D9" s="82">
        <v>3.3709570482558093</v>
      </c>
      <c r="E9" s="19" t="s">
        <v>124</v>
      </c>
    </row>
    <row r="10" spans="1:5" ht="15">
      <c r="A10" s="27" t="s">
        <v>49</v>
      </c>
      <c r="B10" s="30">
        <v>231.33333333333334</v>
      </c>
      <c r="C10" s="30">
        <v>59769.333333333336</v>
      </c>
      <c r="D10" s="82">
        <v>3.8704352287683763</v>
      </c>
      <c r="E10" s="19"/>
    </row>
    <row r="11" spans="1:5" ht="15">
      <c r="A11" s="27" t="s">
        <v>23</v>
      </c>
      <c r="B11" s="30">
        <v>2685.6666666666665</v>
      </c>
      <c r="C11" s="30">
        <v>693333.3333333334</v>
      </c>
      <c r="D11" s="83">
        <v>3.873557692307692</v>
      </c>
      <c r="E11" s="19"/>
    </row>
    <row r="12" spans="1:5" ht="15">
      <c r="A12" s="27" t="s">
        <v>19</v>
      </c>
      <c r="B12" s="30">
        <v>219.66666666666666</v>
      </c>
      <c r="C12" s="30">
        <v>49078.333333333336</v>
      </c>
      <c r="D12" s="82">
        <v>4.4758379461405235</v>
      </c>
      <c r="E12" s="19" t="s">
        <v>124</v>
      </c>
    </row>
    <row r="13" spans="1:5" ht="15">
      <c r="A13" s="27" t="s">
        <v>17</v>
      </c>
      <c r="B13" s="30">
        <v>55.666666666666664</v>
      </c>
      <c r="C13" s="30">
        <v>11492.666666666666</v>
      </c>
      <c r="D13" s="82">
        <v>4.843668426242822</v>
      </c>
      <c r="E13" s="19" t="s">
        <v>124</v>
      </c>
    </row>
    <row r="14" spans="1:5" ht="15">
      <c r="A14" s="26" t="s">
        <v>3</v>
      </c>
      <c r="B14" s="30">
        <v>374</v>
      </c>
      <c r="C14" s="30">
        <v>76565.7092354296</v>
      </c>
      <c r="D14" s="82">
        <v>4.884693209723933</v>
      </c>
      <c r="E14" s="19" t="s">
        <v>124</v>
      </c>
    </row>
    <row r="15" spans="1:5" ht="29">
      <c r="A15" s="27" t="s">
        <v>41</v>
      </c>
      <c r="B15" s="30">
        <v>635.5</v>
      </c>
      <c r="C15" s="30">
        <v>128394</v>
      </c>
      <c r="D15" s="82">
        <v>4.949608237145037</v>
      </c>
      <c r="E15" s="31" t="s">
        <v>128</v>
      </c>
    </row>
    <row r="16" spans="1:5" ht="15">
      <c r="A16" s="27" t="s">
        <v>51</v>
      </c>
      <c r="B16" s="30">
        <v>98.66666666666667</v>
      </c>
      <c r="C16" s="30">
        <v>19847.666666666668</v>
      </c>
      <c r="D16" s="82">
        <v>4.971197285994995</v>
      </c>
      <c r="E16" s="19" t="s">
        <v>124</v>
      </c>
    </row>
    <row r="17" spans="1:5" ht="15">
      <c r="A17" s="27" t="s">
        <v>21</v>
      </c>
      <c r="B17" s="30">
        <v>2909.6666666666665</v>
      </c>
      <c r="C17" s="30">
        <v>567875.2915809992</v>
      </c>
      <c r="D17" s="82">
        <v>5.123777543773702</v>
      </c>
      <c r="E17" s="19" t="s">
        <v>124</v>
      </c>
    </row>
    <row r="18" spans="1:5" ht="15">
      <c r="A18" s="27" t="s">
        <v>61</v>
      </c>
      <c r="B18" s="30">
        <v>341.3333333333333</v>
      </c>
      <c r="C18" s="30">
        <v>60770.75832744878</v>
      </c>
      <c r="D18" s="82">
        <v>5.616736449035897</v>
      </c>
      <c r="E18" s="19" t="s">
        <v>124</v>
      </c>
    </row>
    <row r="19" spans="1:5" ht="15">
      <c r="A19" s="27" t="s">
        <v>39</v>
      </c>
      <c r="B19" s="30">
        <v>14</v>
      </c>
      <c r="C19" s="30">
        <v>2222.7293035000002</v>
      </c>
      <c r="D19" s="82">
        <v>6.298562752538075</v>
      </c>
      <c r="E19" s="19" t="s">
        <v>126</v>
      </c>
    </row>
    <row r="20" spans="1:5" ht="15">
      <c r="A20" s="27" t="s">
        <v>31</v>
      </c>
      <c r="B20" s="30">
        <v>2811.6666666666665</v>
      </c>
      <c r="C20" s="30">
        <v>411609.6666666667</v>
      </c>
      <c r="D20" s="82">
        <v>6.830905331831371</v>
      </c>
      <c r="E20" s="19" t="s">
        <v>124</v>
      </c>
    </row>
    <row r="21" spans="1:5" ht="15">
      <c r="A21" s="27" t="s">
        <v>53</v>
      </c>
      <c r="B21" s="30">
        <v>1643.6666666666667</v>
      </c>
      <c r="C21" s="30">
        <v>232644.77838602246</v>
      </c>
      <c r="D21" s="82">
        <v>7.06513457155426</v>
      </c>
      <c r="E21" s="19" t="s">
        <v>126</v>
      </c>
    </row>
    <row r="22" spans="1:5" ht="15">
      <c r="A22" s="27" t="s">
        <v>45</v>
      </c>
      <c r="B22" s="30">
        <v>555.6666666666666</v>
      </c>
      <c r="C22" s="30">
        <v>68229.33333333333</v>
      </c>
      <c r="D22" s="82">
        <v>8.056163526928788</v>
      </c>
      <c r="E22" s="19" t="s">
        <v>124</v>
      </c>
    </row>
    <row r="23" spans="1:5" ht="43.5">
      <c r="A23" s="27" t="s">
        <v>134</v>
      </c>
      <c r="B23" s="30">
        <v>555</v>
      </c>
      <c r="C23" s="30">
        <v>54502.333333333336</v>
      </c>
      <c r="D23" s="82">
        <v>8.859253732256112</v>
      </c>
      <c r="E23" s="31" t="s">
        <v>125</v>
      </c>
    </row>
    <row r="24" spans="1:5" ht="15">
      <c r="A24" s="27" t="s">
        <v>33</v>
      </c>
      <c r="B24" s="30">
        <v>139.33333333333334</v>
      </c>
      <c r="C24" s="30">
        <v>13683.333842933744</v>
      </c>
      <c r="D24" s="82">
        <v>10.18270364025993</v>
      </c>
      <c r="E24" s="19" t="s">
        <v>124</v>
      </c>
    </row>
    <row r="25" spans="1:5" ht="15">
      <c r="A25" s="27" t="s">
        <v>9</v>
      </c>
      <c r="B25" s="30">
        <v>268</v>
      </c>
      <c r="C25" s="30">
        <v>25842.666666666668</v>
      </c>
      <c r="D25" s="82">
        <v>10.370446806315138</v>
      </c>
      <c r="E25" s="19"/>
    </row>
    <row r="26" spans="1:5" ht="15">
      <c r="A26" s="27" t="s">
        <v>43</v>
      </c>
      <c r="B26" s="30">
        <v>2754</v>
      </c>
      <c r="C26" s="30">
        <v>240979.33333333334</v>
      </c>
      <c r="D26" s="82">
        <v>11.428365917962536</v>
      </c>
      <c r="E26" s="19" t="s">
        <v>124</v>
      </c>
    </row>
    <row r="27" spans="1:5" ht="15">
      <c r="A27" s="27" t="s">
        <v>35</v>
      </c>
      <c r="B27" s="30">
        <v>147.33333333333334</v>
      </c>
      <c r="C27" s="30">
        <v>12605.333333333334</v>
      </c>
      <c r="D27" s="82">
        <v>11.688174317749102</v>
      </c>
      <c r="E27" s="19"/>
    </row>
    <row r="28" spans="1:5" ht="29">
      <c r="A28" s="27" t="s">
        <v>27</v>
      </c>
      <c r="B28" s="30">
        <v>566.3333333333334</v>
      </c>
      <c r="C28" s="30">
        <v>44313.666666666664</v>
      </c>
      <c r="D28" s="84">
        <v>12.780105460316985</v>
      </c>
      <c r="E28" s="32" t="s">
        <v>127</v>
      </c>
    </row>
    <row r="29" ht="15">
      <c r="D29" s="85"/>
    </row>
    <row r="30" spans="1:5" ht="15">
      <c r="A30" s="27" t="s">
        <v>123</v>
      </c>
      <c r="B30" s="33">
        <v>15007.666666666666</v>
      </c>
      <c r="C30" s="33">
        <v>2577506.001326029</v>
      </c>
      <c r="D30" s="86">
        <v>5.710437485400621</v>
      </c>
      <c r="E30" s="34"/>
    </row>
    <row r="32" spans="1:5" ht="15">
      <c r="A32" s="27" t="s">
        <v>57</v>
      </c>
      <c r="B32" s="98" t="s">
        <v>130</v>
      </c>
      <c r="C32" s="99"/>
      <c r="D32" s="99"/>
      <c r="E32" s="100"/>
    </row>
    <row r="33" spans="1:5" ht="15">
      <c r="A33" s="27" t="s">
        <v>65</v>
      </c>
      <c r="B33" s="98" t="s">
        <v>130</v>
      </c>
      <c r="C33" s="99"/>
      <c r="D33" s="99"/>
      <c r="E33" s="100"/>
    </row>
    <row r="34" spans="1:5" ht="15">
      <c r="A34" s="27" t="s">
        <v>5</v>
      </c>
      <c r="B34" s="98" t="s">
        <v>130</v>
      </c>
      <c r="C34" s="99"/>
      <c r="D34" s="99"/>
      <c r="E34" s="100"/>
    </row>
    <row r="35" spans="1:5" ht="15">
      <c r="A35" s="27" t="s">
        <v>7</v>
      </c>
      <c r="B35" s="98" t="s">
        <v>130</v>
      </c>
      <c r="C35" s="99"/>
      <c r="D35" s="99"/>
      <c r="E35" s="100"/>
    </row>
    <row r="36" spans="1:5" ht="15">
      <c r="A36" s="28" t="s">
        <v>11</v>
      </c>
      <c r="B36" s="98" t="s">
        <v>130</v>
      </c>
      <c r="C36" s="99"/>
      <c r="D36" s="99"/>
      <c r="E36" s="100"/>
    </row>
    <row r="37" spans="1:5" ht="15">
      <c r="A37" s="27" t="s">
        <v>25</v>
      </c>
      <c r="B37" s="98" t="s">
        <v>130</v>
      </c>
      <c r="C37" s="99"/>
      <c r="D37" s="99"/>
      <c r="E37" s="100"/>
    </row>
    <row r="38" spans="1:5" ht="15">
      <c r="A38" s="27" t="s">
        <v>37</v>
      </c>
      <c r="B38" s="98" t="s">
        <v>130</v>
      </c>
      <c r="C38" s="99"/>
      <c r="D38" s="99"/>
      <c r="E38" s="100"/>
    </row>
    <row r="39" spans="1:5" ht="15">
      <c r="A39" s="27" t="s">
        <v>47</v>
      </c>
      <c r="B39" s="98" t="s">
        <v>130</v>
      </c>
      <c r="C39" s="99"/>
      <c r="D39" s="99"/>
      <c r="E39" s="100"/>
    </row>
    <row r="41" ht="15">
      <c r="A41" t="s">
        <v>133</v>
      </c>
    </row>
    <row r="42" ht="16.5">
      <c r="A42" t="s">
        <v>131</v>
      </c>
    </row>
    <row r="43" ht="16.5">
      <c r="A43" t="s">
        <v>132</v>
      </c>
    </row>
  </sheetData>
  <mergeCells count="8">
    <mergeCell ref="B38:E38"/>
    <mergeCell ref="B39:E39"/>
    <mergeCell ref="B32:E32"/>
    <mergeCell ref="B33:E33"/>
    <mergeCell ref="B34:E34"/>
    <mergeCell ref="B35:E35"/>
    <mergeCell ref="B36:E36"/>
    <mergeCell ref="B37:E37"/>
  </mergeCells>
  <conditionalFormatting sqref="B4:E28">
    <cfRule type="expression" priority="3" dxfId="32">
      <formula>ROW()=ODD(ROW())</formula>
    </cfRule>
  </conditionalFormatting>
  <conditionalFormatting sqref="B32">
    <cfRule type="expression" priority="2" dxfId="32">
      <formula>ROW()=ODD(ROW())</formula>
    </cfRule>
  </conditionalFormatting>
  <conditionalFormatting sqref="B33:B39">
    <cfRule type="expression" priority="1" dxfId="32">
      <formula>ROW()=ODD(ROW())</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workbookViewId="0" topLeftCell="A1">
      <selection activeCell="M12" sqref="M12"/>
    </sheetView>
  </sheetViews>
  <sheetFormatPr defaultColWidth="9.140625" defaultRowHeight="15"/>
  <cols>
    <col min="1" max="1" width="11.00390625" style="0" customWidth="1"/>
    <col min="15" max="15" width="10.140625" style="0" customWidth="1"/>
    <col min="16" max="16" width="12.421875" style="0" customWidth="1"/>
    <col min="19" max="19" width="14.421875" style="0" customWidth="1"/>
    <col min="20" max="20" width="20.140625" style="0" customWidth="1"/>
    <col min="23" max="23" width="21.421875" style="0" customWidth="1"/>
    <col min="24" max="25" width="12.57421875" style="0" customWidth="1"/>
  </cols>
  <sheetData>
    <row r="1" spans="1:3" ht="15">
      <c r="A1" t="s">
        <v>266</v>
      </c>
      <c r="C1" t="s">
        <v>135</v>
      </c>
    </row>
    <row r="2" spans="19:25" ht="15">
      <c r="S2" s="101" t="s">
        <v>187</v>
      </c>
      <c r="T2" s="102"/>
      <c r="W2" s="105" t="s">
        <v>178</v>
      </c>
      <c r="X2" s="106"/>
      <c r="Y2" s="107"/>
    </row>
    <row r="3" spans="2:25" ht="29">
      <c r="B3" s="35">
        <v>2012</v>
      </c>
      <c r="C3" s="35">
        <v>2013</v>
      </c>
      <c r="D3" s="35">
        <v>2014</v>
      </c>
      <c r="E3" s="35">
        <v>2015</v>
      </c>
      <c r="F3" s="35">
        <v>2016</v>
      </c>
      <c r="G3" s="35">
        <v>2017</v>
      </c>
      <c r="H3" s="35">
        <v>2018</v>
      </c>
      <c r="I3" s="35">
        <v>2019</v>
      </c>
      <c r="J3" s="35">
        <v>2020</v>
      </c>
      <c r="K3" s="35">
        <v>2021</v>
      </c>
      <c r="L3" s="35">
        <v>2022</v>
      </c>
      <c r="O3" s="46" t="s">
        <v>175</v>
      </c>
      <c r="P3" s="11" t="s">
        <v>174</v>
      </c>
      <c r="S3" s="103"/>
      <c r="T3" s="104"/>
      <c r="W3" s="52" t="s">
        <v>176</v>
      </c>
      <c r="X3" s="52" t="s">
        <v>177</v>
      </c>
      <c r="Y3" s="52" t="s">
        <v>174</v>
      </c>
    </row>
    <row r="4" spans="1:25" ht="15">
      <c r="A4" s="25" t="s">
        <v>182</v>
      </c>
      <c r="B4" s="40">
        <v>8017</v>
      </c>
      <c r="C4" s="40">
        <v>7344</v>
      </c>
      <c r="D4" s="40">
        <v>7434</v>
      </c>
      <c r="E4" s="40">
        <v>7486</v>
      </c>
      <c r="F4" s="40">
        <v>7566</v>
      </c>
      <c r="G4" s="38">
        <v>7664</v>
      </c>
      <c r="H4" s="38">
        <v>7631</v>
      </c>
      <c r="I4" s="38">
        <v>7384</v>
      </c>
      <c r="J4" s="38">
        <v>6650</v>
      </c>
      <c r="K4" s="38">
        <v>6945</v>
      </c>
      <c r="L4" s="40">
        <v>7258</v>
      </c>
      <c r="N4" s="41" t="s">
        <v>47</v>
      </c>
      <c r="O4" s="49">
        <v>-0.5725733634311513</v>
      </c>
      <c r="P4" s="50" t="s">
        <v>82</v>
      </c>
      <c r="R4" s="41" t="s">
        <v>25</v>
      </c>
      <c r="S4" s="49">
        <v>-0.084839032335148</v>
      </c>
      <c r="T4" s="50"/>
      <c r="V4" s="41" t="s">
        <v>3</v>
      </c>
      <c r="W4" s="87">
        <v>19.380111524163567</v>
      </c>
      <c r="X4" s="87">
        <v>2.920677361853832</v>
      </c>
      <c r="Y4" s="53"/>
    </row>
    <row r="5" spans="1:25" ht="15">
      <c r="A5" s="25" t="s">
        <v>136</v>
      </c>
      <c r="B5" s="40">
        <v>1546</v>
      </c>
      <c r="C5" s="40">
        <v>1397</v>
      </c>
      <c r="D5" s="40">
        <v>1402</v>
      </c>
      <c r="E5" s="40">
        <v>1303</v>
      </c>
      <c r="F5" s="40">
        <v>1380</v>
      </c>
      <c r="G5" s="38">
        <v>1238</v>
      </c>
      <c r="H5" s="38">
        <v>1279</v>
      </c>
      <c r="I5" s="38">
        <v>1211</v>
      </c>
      <c r="J5" s="38">
        <v>988</v>
      </c>
      <c r="K5" s="38">
        <v>1078</v>
      </c>
      <c r="L5" s="40"/>
      <c r="N5" s="41" t="s">
        <v>25</v>
      </c>
      <c r="O5" s="49">
        <v>-0.5453895639742673</v>
      </c>
      <c r="P5" s="50"/>
      <c r="R5" s="41" t="s">
        <v>11</v>
      </c>
      <c r="S5" s="49">
        <v>-0.07481209343893158</v>
      </c>
      <c r="T5" s="50"/>
      <c r="V5" s="41" t="s">
        <v>5</v>
      </c>
      <c r="W5" s="87">
        <v>6.1484375</v>
      </c>
      <c r="X5" s="87">
        <v>6.255877034358047</v>
      </c>
      <c r="Y5" s="53"/>
    </row>
    <row r="6" spans="1:25" ht="15">
      <c r="A6" s="25" t="s">
        <v>105</v>
      </c>
      <c r="B6" s="40">
        <v>4736</v>
      </c>
      <c r="C6" s="40">
        <v>4581</v>
      </c>
      <c r="D6" s="40">
        <v>4484</v>
      </c>
      <c r="E6" s="40">
        <v>4181</v>
      </c>
      <c r="F6" s="40">
        <v>4095</v>
      </c>
      <c r="G6" s="38">
        <v>3762</v>
      </c>
      <c r="H6" s="38">
        <v>3637</v>
      </c>
      <c r="I6" s="38">
        <v>3605</v>
      </c>
      <c r="J6" s="38">
        <v>2978</v>
      </c>
      <c r="K6" s="38">
        <v>3098</v>
      </c>
      <c r="L6" s="40">
        <v>3368</v>
      </c>
      <c r="N6" s="41" t="s">
        <v>11</v>
      </c>
      <c r="O6" s="49">
        <v>-0.5408348457350273</v>
      </c>
      <c r="P6" s="50"/>
      <c r="R6" s="41" t="s">
        <v>47</v>
      </c>
      <c r="S6" s="49">
        <v>-0.06311846859594361</v>
      </c>
      <c r="T6" s="50" t="s">
        <v>82</v>
      </c>
      <c r="V6" s="41" t="s">
        <v>7</v>
      </c>
      <c r="W6" s="87">
        <v>3.073954983922829</v>
      </c>
      <c r="X6" s="87">
        <v>3.073954983922829</v>
      </c>
      <c r="Y6" s="53"/>
    </row>
    <row r="7" spans="1:25" ht="15">
      <c r="A7" s="25" t="s">
        <v>137</v>
      </c>
      <c r="B7" s="40">
        <v>4100.64</v>
      </c>
      <c r="C7" s="40">
        <v>4131.79</v>
      </c>
      <c r="D7" s="40">
        <v>3965.02</v>
      </c>
      <c r="E7" s="40">
        <v>3660.49989585846</v>
      </c>
      <c r="F7" s="40">
        <v>3690.78</v>
      </c>
      <c r="G7" s="38">
        <v>3733.49</v>
      </c>
      <c r="H7" s="38">
        <v>3549.07</v>
      </c>
      <c r="I7" s="38">
        <v>3736.22</v>
      </c>
      <c r="J7" s="38">
        <v>3240.28</v>
      </c>
      <c r="K7" s="38">
        <v>3402</v>
      </c>
      <c r="L7" s="40"/>
      <c r="N7" s="41" t="s">
        <v>13</v>
      </c>
      <c r="O7" s="49">
        <v>-0.4614860259032038</v>
      </c>
      <c r="P7" s="50" t="s">
        <v>82</v>
      </c>
      <c r="R7" s="41" t="s">
        <v>13</v>
      </c>
      <c r="S7" s="49">
        <v>-0.0599858550551533</v>
      </c>
      <c r="T7" s="50" t="s">
        <v>82</v>
      </c>
      <c r="V7" s="41" t="s">
        <v>11</v>
      </c>
      <c r="W7" s="87">
        <v>5.507692307692307</v>
      </c>
      <c r="X7" s="87"/>
      <c r="Y7" s="53"/>
    </row>
    <row r="8" spans="1:25" ht="15">
      <c r="A8" s="25" t="s">
        <v>7</v>
      </c>
      <c r="B8" s="40">
        <v>2204</v>
      </c>
      <c r="C8" s="40">
        <v>2303</v>
      </c>
      <c r="D8" s="40">
        <v>2174</v>
      </c>
      <c r="E8" s="40">
        <v>2295</v>
      </c>
      <c r="F8" s="40">
        <v>2503</v>
      </c>
      <c r="G8" s="38">
        <v>1943</v>
      </c>
      <c r="H8" s="38">
        <v>1988</v>
      </c>
      <c r="I8" s="38">
        <v>1937</v>
      </c>
      <c r="J8" s="38">
        <v>1556</v>
      </c>
      <c r="K8" s="38">
        <v>1458</v>
      </c>
      <c r="L8" s="40">
        <v>1766</v>
      </c>
      <c r="N8" s="41" t="s">
        <v>43</v>
      </c>
      <c r="O8" s="49">
        <v>-0.37413893269150966</v>
      </c>
      <c r="P8" s="50"/>
      <c r="R8" s="41" t="s">
        <v>5</v>
      </c>
      <c r="S8" s="49">
        <v>-0.0436710505015756</v>
      </c>
      <c r="T8" s="50"/>
      <c r="V8" s="41" t="s">
        <v>13</v>
      </c>
      <c r="W8" s="87">
        <v>3.2444444444444445</v>
      </c>
      <c r="X8" s="87"/>
      <c r="Y8" s="53" t="s">
        <v>124</v>
      </c>
    </row>
    <row r="9" spans="1:25" ht="15">
      <c r="A9" s="25" t="s">
        <v>138</v>
      </c>
      <c r="B9" s="40">
        <v>2204</v>
      </c>
      <c r="C9" s="40">
        <v>2034</v>
      </c>
      <c r="D9" s="40">
        <v>2175</v>
      </c>
      <c r="E9" s="40">
        <v>2295</v>
      </c>
      <c r="F9" s="40">
        <v>2503</v>
      </c>
      <c r="G9" s="38">
        <v>1943</v>
      </c>
      <c r="H9" s="38">
        <v>1988</v>
      </c>
      <c r="I9" s="38">
        <v>1937</v>
      </c>
      <c r="J9" s="38">
        <v>1556</v>
      </c>
      <c r="K9" s="38">
        <v>1458</v>
      </c>
      <c r="L9" s="40">
        <v>1766</v>
      </c>
      <c r="N9" s="41" t="s">
        <v>5</v>
      </c>
      <c r="O9" s="49">
        <v>-0.28885135135135137</v>
      </c>
      <c r="P9" s="50"/>
      <c r="R9" s="41" t="s">
        <v>43</v>
      </c>
      <c r="S9" s="49">
        <v>-0.042462439960832654</v>
      </c>
      <c r="T9" s="50"/>
      <c r="V9" s="41" t="s">
        <v>23</v>
      </c>
      <c r="W9" s="88">
        <v>21.113938190393448</v>
      </c>
      <c r="X9" s="87"/>
      <c r="Y9" s="53"/>
    </row>
    <row r="10" spans="1:25" ht="15">
      <c r="A10" s="25" t="s">
        <v>171</v>
      </c>
      <c r="B10" s="40">
        <v>551</v>
      </c>
      <c r="C10" s="40">
        <v>407</v>
      </c>
      <c r="D10" s="40">
        <v>467</v>
      </c>
      <c r="E10" s="40">
        <v>377</v>
      </c>
      <c r="F10" s="40">
        <v>406</v>
      </c>
      <c r="G10" s="38">
        <v>388</v>
      </c>
      <c r="H10" s="38">
        <v>348</v>
      </c>
      <c r="I10" s="38">
        <v>340</v>
      </c>
      <c r="J10" s="38">
        <v>211</v>
      </c>
      <c r="K10" s="38">
        <v>252</v>
      </c>
      <c r="L10" s="40">
        <v>253</v>
      </c>
      <c r="N10" s="41" t="s">
        <v>53</v>
      </c>
      <c r="O10" s="49">
        <v>-0.2546916890080429</v>
      </c>
      <c r="P10" s="50" t="s">
        <v>82</v>
      </c>
      <c r="R10" s="41" t="s">
        <v>7</v>
      </c>
      <c r="S10" s="49">
        <v>-0.040164489835360806</v>
      </c>
      <c r="T10" s="50"/>
      <c r="V10" s="41" t="s">
        <v>15</v>
      </c>
      <c r="W10" s="87">
        <v>10.522357723577237</v>
      </c>
      <c r="X10" s="87"/>
      <c r="Y10" s="53" t="s">
        <v>124</v>
      </c>
    </row>
    <row r="11" spans="1:25" ht="15">
      <c r="A11" s="25" t="s">
        <v>139</v>
      </c>
      <c r="B11" s="40"/>
      <c r="C11" s="40"/>
      <c r="D11" s="40">
        <v>83</v>
      </c>
      <c r="E11" s="40"/>
      <c r="F11" s="40"/>
      <c r="G11" s="38">
        <v>92</v>
      </c>
      <c r="H11" s="38">
        <v>85</v>
      </c>
      <c r="I11" s="38"/>
      <c r="J11" s="38"/>
      <c r="K11" s="38"/>
      <c r="L11" s="40"/>
      <c r="N11" s="41" t="s">
        <v>37</v>
      </c>
      <c r="O11" s="49">
        <v>-0.2182890855457227</v>
      </c>
      <c r="P11" s="50"/>
      <c r="R11" s="41" t="s">
        <v>19</v>
      </c>
      <c r="S11" s="49">
        <v>-0.0375527046923817</v>
      </c>
      <c r="T11" s="50" t="s">
        <v>83</v>
      </c>
      <c r="V11" s="41" t="s">
        <v>17</v>
      </c>
      <c r="W11" s="87">
        <v>6.678787878787879</v>
      </c>
      <c r="X11" s="87"/>
      <c r="Y11" s="53"/>
    </row>
    <row r="12" spans="1:25" ht="15">
      <c r="A12" s="25" t="s">
        <v>13</v>
      </c>
      <c r="B12" s="40">
        <v>2934</v>
      </c>
      <c r="C12" s="40">
        <v>2721</v>
      </c>
      <c r="D12" s="40">
        <v>2714</v>
      </c>
      <c r="E12" s="40">
        <v>2487</v>
      </c>
      <c r="F12" s="40">
        <v>2530</v>
      </c>
      <c r="G12" s="38">
        <v>2286</v>
      </c>
      <c r="H12" s="38">
        <v>2395</v>
      </c>
      <c r="I12" s="38">
        <v>2061</v>
      </c>
      <c r="J12" s="38">
        <v>1761</v>
      </c>
      <c r="K12" s="38">
        <v>1580</v>
      </c>
      <c r="L12" s="40"/>
      <c r="N12" s="41" t="s">
        <v>49</v>
      </c>
      <c r="O12" s="49">
        <v>-0.21390374331550802</v>
      </c>
      <c r="P12" s="50"/>
      <c r="R12" s="41" t="s">
        <v>53</v>
      </c>
      <c r="S12" s="49">
        <v>-0.037238616676899094</v>
      </c>
      <c r="T12" s="50" t="s">
        <v>82</v>
      </c>
      <c r="V12" s="41" t="s">
        <v>53</v>
      </c>
      <c r="W12" s="87">
        <v>4.954486904250752</v>
      </c>
      <c r="X12" s="87">
        <v>3.4504157371729867</v>
      </c>
      <c r="Y12" s="53"/>
    </row>
    <row r="13" spans="1:25" ht="15">
      <c r="A13" s="25" t="s">
        <v>140</v>
      </c>
      <c r="B13" s="40"/>
      <c r="C13" s="40"/>
      <c r="D13" s="40"/>
      <c r="E13" s="40"/>
      <c r="F13" s="40"/>
      <c r="G13" s="38"/>
      <c r="H13" s="38"/>
      <c r="I13" s="38"/>
      <c r="J13" s="38"/>
      <c r="K13" s="38"/>
      <c r="L13" s="40"/>
      <c r="N13" s="41" t="s">
        <v>19</v>
      </c>
      <c r="O13" s="49">
        <v>-0.2138728323699422</v>
      </c>
      <c r="P13" s="50" t="s">
        <v>83</v>
      </c>
      <c r="R13" s="41" t="s">
        <v>55</v>
      </c>
      <c r="S13" s="49">
        <v>-0.030125964533091687</v>
      </c>
      <c r="T13" s="50" t="s">
        <v>81</v>
      </c>
      <c r="V13" s="41" t="s">
        <v>19</v>
      </c>
      <c r="W13" s="87">
        <v>1.9063893016344726</v>
      </c>
      <c r="X13" s="87">
        <v>1.9063893016344726</v>
      </c>
      <c r="Y13" s="53" t="s">
        <v>179</v>
      </c>
    </row>
    <row r="14" spans="1:25" ht="15">
      <c r="A14" s="25" t="s">
        <v>106</v>
      </c>
      <c r="B14" s="40">
        <v>66279</v>
      </c>
      <c r="C14" s="40">
        <v>64045</v>
      </c>
      <c r="D14" s="40">
        <v>67709</v>
      </c>
      <c r="E14" s="40">
        <v>67706</v>
      </c>
      <c r="F14" s="40">
        <v>67426</v>
      </c>
      <c r="G14" s="38">
        <v>66513</v>
      </c>
      <c r="H14" s="38">
        <v>67967</v>
      </c>
      <c r="I14" s="38">
        <v>65244</v>
      </c>
      <c r="J14" s="38">
        <v>57983</v>
      </c>
      <c r="K14" s="38">
        <v>54826</v>
      </c>
      <c r="L14" s="40">
        <v>57306</v>
      </c>
      <c r="N14" s="41" t="s">
        <v>7</v>
      </c>
      <c r="O14" s="49">
        <v>-0.1987295825771325</v>
      </c>
      <c r="P14" s="50"/>
      <c r="R14" s="41" t="s">
        <v>17</v>
      </c>
      <c r="S14" s="49">
        <v>-0.02982557254121243</v>
      </c>
      <c r="T14" s="50"/>
      <c r="V14" s="41" t="s">
        <v>21</v>
      </c>
      <c r="W14" s="87">
        <v>8.200603621730382</v>
      </c>
      <c r="X14" s="87">
        <v>5.031690140845071</v>
      </c>
      <c r="Y14" s="53" t="s">
        <v>180</v>
      </c>
    </row>
    <row r="15" spans="1:25" ht="15">
      <c r="A15" s="25" t="s">
        <v>141</v>
      </c>
      <c r="B15" s="40"/>
      <c r="C15" s="40"/>
      <c r="D15" s="40">
        <v>14645</v>
      </c>
      <c r="E15" s="40"/>
      <c r="F15" s="40"/>
      <c r="G15" s="38"/>
      <c r="H15" s="38"/>
      <c r="I15" s="38"/>
      <c r="J15" s="38"/>
      <c r="K15" s="38">
        <v>12244</v>
      </c>
      <c r="L15" s="40"/>
      <c r="N15" s="42" t="s">
        <v>55</v>
      </c>
      <c r="O15" s="49">
        <v>-0.19101123595505617</v>
      </c>
      <c r="P15" s="50" t="s">
        <v>81</v>
      </c>
      <c r="R15" s="41" t="s">
        <v>59</v>
      </c>
      <c r="S15" s="49">
        <v>-0.028260024215200352</v>
      </c>
      <c r="T15" s="50"/>
      <c r="V15" s="41" t="s">
        <v>25</v>
      </c>
      <c r="W15" s="87">
        <v>0.9571351058057515</v>
      </c>
      <c r="X15" s="87"/>
      <c r="Y15" s="53"/>
    </row>
    <row r="16" spans="1:25" ht="15">
      <c r="A16" s="25" t="s">
        <v>15</v>
      </c>
      <c r="B16" s="40">
        <v>1952</v>
      </c>
      <c r="C16" s="40">
        <v>1891</v>
      </c>
      <c r="D16" s="40">
        <v>1798</v>
      </c>
      <c r="E16" s="40">
        <v>1780</v>
      </c>
      <c r="F16" s="40">
        <v>1797</v>
      </c>
      <c r="G16" s="38">
        <v>1756</v>
      </c>
      <c r="H16" s="38">
        <v>1862</v>
      </c>
      <c r="I16" s="38">
        <v>1822</v>
      </c>
      <c r="J16" s="38">
        <v>1716</v>
      </c>
      <c r="K16" s="38">
        <v>1639</v>
      </c>
      <c r="L16" s="40"/>
      <c r="N16" s="41" t="s">
        <v>63</v>
      </c>
      <c r="O16" s="49">
        <v>-0.17780938833570412</v>
      </c>
      <c r="P16" s="50"/>
      <c r="R16" s="41" t="s">
        <v>37</v>
      </c>
      <c r="S16" s="49">
        <v>-0.024077347868747045</v>
      </c>
      <c r="T16" s="50"/>
      <c r="V16" s="41" t="s">
        <v>9</v>
      </c>
      <c r="W16" s="87">
        <v>9.728855721393035</v>
      </c>
      <c r="X16" s="87"/>
      <c r="Y16" s="53"/>
    </row>
    <row r="17" spans="1:25" ht="15">
      <c r="A17" s="25" t="s">
        <v>142</v>
      </c>
      <c r="B17" s="40"/>
      <c r="C17" s="40"/>
      <c r="D17" s="40"/>
      <c r="E17" s="40"/>
      <c r="F17" s="40"/>
      <c r="G17" s="38"/>
      <c r="H17" s="38"/>
      <c r="I17" s="38"/>
      <c r="J17" s="38"/>
      <c r="K17" s="38"/>
      <c r="L17" s="40"/>
      <c r="N17" s="43" t="s">
        <v>59</v>
      </c>
      <c r="O17" s="49">
        <v>-0.16597411848510032</v>
      </c>
      <c r="P17" s="47"/>
      <c r="R17" s="41" t="s">
        <v>63</v>
      </c>
      <c r="S17" s="49">
        <v>-0.02359590275429224</v>
      </c>
      <c r="T17" s="50"/>
      <c r="V17" s="41" t="s">
        <v>27</v>
      </c>
      <c r="W17" s="88">
        <v>9.255346727154892</v>
      </c>
      <c r="X17" s="87"/>
      <c r="Y17" s="53"/>
    </row>
    <row r="18" spans="1:25" ht="15">
      <c r="A18" s="25" t="s">
        <v>107</v>
      </c>
      <c r="B18" s="40">
        <v>476</v>
      </c>
      <c r="C18" s="40">
        <v>501</v>
      </c>
      <c r="D18" s="40">
        <v>455</v>
      </c>
      <c r="E18" s="40">
        <v>407</v>
      </c>
      <c r="F18" s="40">
        <v>424</v>
      </c>
      <c r="G18" s="38">
        <v>429</v>
      </c>
      <c r="H18" s="38">
        <v>420</v>
      </c>
      <c r="I18" s="38">
        <v>356</v>
      </c>
      <c r="J18" s="38">
        <v>346</v>
      </c>
      <c r="K18" s="38">
        <v>352</v>
      </c>
      <c r="L18" s="40">
        <v>404</v>
      </c>
      <c r="N18" s="41" t="s">
        <v>15</v>
      </c>
      <c r="O18" s="49">
        <v>-0.1603483606557377</v>
      </c>
      <c r="P18" s="50" t="s">
        <v>82</v>
      </c>
      <c r="R18" s="41" t="s">
        <v>49</v>
      </c>
      <c r="S18" s="49">
        <v>-0.023279169313328962</v>
      </c>
      <c r="T18" s="50"/>
      <c r="V18" s="41" t="s">
        <v>29</v>
      </c>
      <c r="W18" s="87">
        <v>9.472813238770685</v>
      </c>
      <c r="X18" s="87"/>
      <c r="Y18" s="53" t="s">
        <v>124</v>
      </c>
    </row>
    <row r="19" spans="1:25" ht="15">
      <c r="A19" s="25" t="s">
        <v>143</v>
      </c>
      <c r="B19" s="40"/>
      <c r="C19" s="40"/>
      <c r="D19" s="40"/>
      <c r="E19" s="40"/>
      <c r="F19" s="40"/>
      <c r="G19" s="38"/>
      <c r="H19" s="38"/>
      <c r="I19" s="38"/>
      <c r="J19" s="38"/>
      <c r="K19" s="38"/>
      <c r="L19" s="40"/>
      <c r="N19" s="41" t="s">
        <v>17</v>
      </c>
      <c r="O19" s="49">
        <v>-0.15126050420168066</v>
      </c>
      <c r="P19" s="50"/>
      <c r="R19" s="41" t="s">
        <v>23</v>
      </c>
      <c r="S19" s="49">
        <v>-0.016948567070105947</v>
      </c>
      <c r="T19" s="50"/>
      <c r="V19" s="41" t="s">
        <v>31</v>
      </c>
      <c r="W19" s="87">
        <v>5.652050248874141</v>
      </c>
      <c r="X19" s="87">
        <v>5.652050248874141</v>
      </c>
      <c r="Y19" s="53" t="s">
        <v>124</v>
      </c>
    </row>
    <row r="20" spans="1:25" ht="15">
      <c r="A20" s="25" t="s">
        <v>53</v>
      </c>
      <c r="B20" s="40">
        <v>10444</v>
      </c>
      <c r="C20" s="40">
        <v>10086</v>
      </c>
      <c r="D20" s="40">
        <v>9574</v>
      </c>
      <c r="E20" s="40">
        <v>9495</v>
      </c>
      <c r="F20" s="40">
        <v>9755</v>
      </c>
      <c r="G20" s="38">
        <v>9546</v>
      </c>
      <c r="H20" s="38">
        <v>8935</v>
      </c>
      <c r="I20" s="38">
        <v>8613</v>
      </c>
      <c r="J20" s="38">
        <v>6681</v>
      </c>
      <c r="K20" s="38">
        <v>7784</v>
      </c>
      <c r="L20" s="40"/>
      <c r="N20" s="41" t="s">
        <v>23</v>
      </c>
      <c r="O20" s="49">
        <v>-0.13538224777078714</v>
      </c>
      <c r="P20" s="50"/>
      <c r="R20" s="41" t="s">
        <v>15</v>
      </c>
      <c r="S20" s="49">
        <v>-0.012493120423818005</v>
      </c>
      <c r="T20" s="50" t="s">
        <v>82</v>
      </c>
      <c r="V20" s="41" t="s">
        <v>37</v>
      </c>
      <c r="W20" s="87">
        <v>8.709302325581394</v>
      </c>
      <c r="X20" s="87"/>
      <c r="Y20" s="53" t="s">
        <v>179</v>
      </c>
    </row>
    <row r="21" spans="1:25" ht="15">
      <c r="A21" s="25" t="s">
        <v>144</v>
      </c>
      <c r="B21" s="40">
        <v>7047</v>
      </c>
      <c r="C21" s="40">
        <v>6613</v>
      </c>
      <c r="D21" s="40">
        <v>6343</v>
      </c>
      <c r="E21" s="40">
        <v>6955</v>
      </c>
      <c r="F21" s="40"/>
      <c r="G21" s="38"/>
      <c r="H21" s="38">
        <v>6059</v>
      </c>
      <c r="I21" s="38">
        <v>6162</v>
      </c>
      <c r="J21" s="38">
        <v>4793</v>
      </c>
      <c r="K21" s="38"/>
      <c r="L21" s="40"/>
      <c r="N21" s="41" t="s">
        <v>33</v>
      </c>
      <c r="O21" s="49">
        <v>-0.12981744421906694</v>
      </c>
      <c r="P21" s="50"/>
      <c r="R21" s="41" t="s">
        <v>9</v>
      </c>
      <c r="S21" s="49">
        <v>-0.011417351227228756</v>
      </c>
      <c r="T21" s="50"/>
      <c r="V21" s="41" t="s">
        <v>33</v>
      </c>
      <c r="W21" s="87">
        <v>3.4139650872817957</v>
      </c>
      <c r="X21" s="87"/>
      <c r="Y21" s="53"/>
    </row>
    <row r="22" spans="1:25" ht="15">
      <c r="A22" s="25" t="s">
        <v>19</v>
      </c>
      <c r="B22" s="40"/>
      <c r="C22" s="40"/>
      <c r="D22" s="40">
        <v>519</v>
      </c>
      <c r="E22" s="40">
        <v>477</v>
      </c>
      <c r="F22" s="40">
        <v>460</v>
      </c>
      <c r="G22" s="38">
        <v>409</v>
      </c>
      <c r="H22" s="38">
        <v>485</v>
      </c>
      <c r="I22" s="38">
        <v>390</v>
      </c>
      <c r="J22" s="38">
        <v>408</v>
      </c>
      <c r="K22" s="38"/>
      <c r="L22" s="40"/>
      <c r="N22" s="44" t="s">
        <v>3</v>
      </c>
      <c r="O22" s="49">
        <v>-0.09467381813646002</v>
      </c>
      <c r="P22" s="47"/>
      <c r="R22" s="41" t="s">
        <v>3</v>
      </c>
      <c r="S22" s="49">
        <v>-0.009715875676779118</v>
      </c>
      <c r="T22" s="50"/>
      <c r="V22" s="41" t="s">
        <v>35</v>
      </c>
      <c r="W22" s="87">
        <v>2.8144796380090495</v>
      </c>
      <c r="X22" s="87">
        <v>0.545275590551181</v>
      </c>
      <c r="Y22" s="53"/>
    </row>
    <row r="23" spans="1:25" ht="15">
      <c r="A23" s="25" t="s">
        <v>145</v>
      </c>
      <c r="B23" s="40"/>
      <c r="C23" s="40"/>
      <c r="D23" s="40">
        <v>519</v>
      </c>
      <c r="E23" s="40">
        <v>477</v>
      </c>
      <c r="F23" s="40">
        <v>460</v>
      </c>
      <c r="G23" s="38">
        <v>409</v>
      </c>
      <c r="H23" s="38">
        <v>485</v>
      </c>
      <c r="I23" s="38">
        <v>390</v>
      </c>
      <c r="J23" s="38">
        <v>408</v>
      </c>
      <c r="K23" s="38"/>
      <c r="L23" s="40"/>
      <c r="N23" s="41" t="s">
        <v>65</v>
      </c>
      <c r="O23" s="49">
        <v>-0.07110609480812641</v>
      </c>
      <c r="P23" s="50"/>
      <c r="R23" s="41" t="s">
        <v>27</v>
      </c>
      <c r="S23" s="49">
        <v>-0.008591167708735137</v>
      </c>
      <c r="T23" s="50"/>
      <c r="V23" s="41" t="s">
        <v>39</v>
      </c>
      <c r="W23" s="87">
        <v>23.945945945945944</v>
      </c>
      <c r="X23" s="87"/>
      <c r="Y23" s="53" t="s">
        <v>124</v>
      </c>
    </row>
    <row r="24" spans="1:25" ht="15">
      <c r="A24" s="25" t="s">
        <v>120</v>
      </c>
      <c r="B24" s="40">
        <v>27142</v>
      </c>
      <c r="C24" s="40">
        <v>25966</v>
      </c>
      <c r="D24" s="40">
        <v>26635</v>
      </c>
      <c r="E24" s="40">
        <v>26595</v>
      </c>
      <c r="F24" s="40">
        <v>27187</v>
      </c>
      <c r="G24" s="38">
        <v>27732</v>
      </c>
      <c r="H24" s="38"/>
      <c r="I24" s="38"/>
      <c r="J24" s="38"/>
      <c r="K24" s="38"/>
      <c r="L24" s="40"/>
      <c r="N24" s="41" t="s">
        <v>67</v>
      </c>
      <c r="O24" s="49">
        <v>-0.047596382674916705</v>
      </c>
      <c r="P24" s="50"/>
      <c r="R24" s="41" t="s">
        <v>21</v>
      </c>
      <c r="S24" s="49">
        <v>-0.008138146385007983</v>
      </c>
      <c r="T24" s="50"/>
      <c r="V24" s="42" t="s">
        <v>41</v>
      </c>
      <c r="W24" s="87">
        <v>32.22165212929708</v>
      </c>
      <c r="X24" s="87">
        <v>10.364289379168804</v>
      </c>
      <c r="Y24" s="53" t="s">
        <v>179</v>
      </c>
    </row>
    <row r="25" spans="1:25" ht="15">
      <c r="A25" s="25" t="s">
        <v>146</v>
      </c>
      <c r="B25" s="40">
        <v>16764</v>
      </c>
      <c r="C25" s="40">
        <v>15841</v>
      </c>
      <c r="D25" s="40">
        <v>16496</v>
      </c>
      <c r="E25" s="40">
        <v>16355</v>
      </c>
      <c r="F25" s="40">
        <v>16773</v>
      </c>
      <c r="G25" s="38">
        <v>16887</v>
      </c>
      <c r="H25" s="38">
        <v>16104</v>
      </c>
      <c r="I25" s="38">
        <v>16248</v>
      </c>
      <c r="J25" s="38">
        <v>13337</v>
      </c>
      <c r="K25" s="38">
        <v>15944</v>
      </c>
      <c r="L25" s="40">
        <v>16000</v>
      </c>
      <c r="N25" s="41" t="s">
        <v>9</v>
      </c>
      <c r="O25" s="49">
        <v>-0.045588717612331915</v>
      </c>
      <c r="P25" s="50"/>
      <c r="R25" s="41" t="s">
        <v>65</v>
      </c>
      <c r="S25" s="49">
        <v>-0.007693474863927796</v>
      </c>
      <c r="T25" s="50"/>
      <c r="V25" s="41" t="s">
        <v>43</v>
      </c>
      <c r="W25" s="87">
        <v>3.7126055488540417</v>
      </c>
      <c r="X25" s="87"/>
      <c r="Y25" s="53"/>
    </row>
    <row r="26" spans="1:25" ht="15">
      <c r="A26" s="25" t="s">
        <v>108</v>
      </c>
      <c r="B26" s="40">
        <v>1399</v>
      </c>
      <c r="C26" s="40">
        <v>1212</v>
      </c>
      <c r="D26" s="40">
        <v>1016</v>
      </c>
      <c r="E26" s="40">
        <v>999</v>
      </c>
      <c r="F26" s="40">
        <v>879</v>
      </c>
      <c r="G26" s="38">
        <v>706</v>
      </c>
      <c r="H26" s="38">
        <v>727</v>
      </c>
      <c r="I26" s="38">
        <v>652</v>
      </c>
      <c r="J26" s="38">
        <v>518</v>
      </c>
      <c r="K26" s="38">
        <v>610</v>
      </c>
      <c r="L26" s="40">
        <v>636</v>
      </c>
      <c r="N26" s="41" t="s">
        <v>21</v>
      </c>
      <c r="O26" s="49">
        <v>-0.045573848723455025</v>
      </c>
      <c r="P26" s="50"/>
      <c r="R26" s="41" t="s">
        <v>67</v>
      </c>
      <c r="S26" s="49">
        <v>-0.006426355578195264</v>
      </c>
      <c r="T26" s="50"/>
      <c r="V26" s="41" t="s">
        <v>45</v>
      </c>
      <c r="W26" s="87">
        <v>3.5087613293051363</v>
      </c>
      <c r="X26" s="87">
        <v>4.076737160120846</v>
      </c>
      <c r="Y26" s="53"/>
    </row>
    <row r="27" spans="1:25" ht="15">
      <c r="A27" s="25" t="s">
        <v>147</v>
      </c>
      <c r="B27" s="40"/>
      <c r="C27" s="40"/>
      <c r="D27" s="40"/>
      <c r="E27" s="40"/>
      <c r="F27" s="40"/>
      <c r="G27" s="38"/>
      <c r="H27" s="38"/>
      <c r="I27" s="38"/>
      <c r="J27" s="38"/>
      <c r="K27" s="38"/>
      <c r="L27" s="40"/>
      <c r="N27" s="42" t="s">
        <v>41</v>
      </c>
      <c r="O27" s="49">
        <v>0.010256410256410256</v>
      </c>
      <c r="P27" s="50" t="s">
        <v>81</v>
      </c>
      <c r="R27" s="41" t="s">
        <v>33</v>
      </c>
      <c r="S27" s="49">
        <v>-0.003597486509704595</v>
      </c>
      <c r="T27" s="50"/>
      <c r="V27" s="41" t="s">
        <v>47</v>
      </c>
      <c r="W27" s="87">
        <v>3.289090565324258</v>
      </c>
      <c r="X27" s="87"/>
      <c r="Y27" s="53" t="s">
        <v>124</v>
      </c>
    </row>
    <row r="28" spans="1:25" ht="15">
      <c r="A28" s="25" t="s">
        <v>9</v>
      </c>
      <c r="B28" s="40">
        <v>3049</v>
      </c>
      <c r="C28" s="40">
        <v>2831</v>
      </c>
      <c r="D28" s="40">
        <v>2675</v>
      </c>
      <c r="E28" s="40">
        <v>2822</v>
      </c>
      <c r="F28" s="40">
        <v>2746</v>
      </c>
      <c r="G28" s="38">
        <v>2776</v>
      </c>
      <c r="H28" s="38">
        <v>2731</v>
      </c>
      <c r="I28" s="38">
        <v>2492</v>
      </c>
      <c r="J28" s="38">
        <v>2302</v>
      </c>
      <c r="K28" s="38">
        <v>2610</v>
      </c>
      <c r="L28" s="40">
        <v>2910</v>
      </c>
      <c r="N28" s="41" t="s">
        <v>51</v>
      </c>
      <c r="O28" s="49">
        <v>0.01650943396226415</v>
      </c>
      <c r="P28" s="50"/>
      <c r="R28" s="41" t="s">
        <v>51</v>
      </c>
      <c r="S28" s="49">
        <v>-0.0035858332446278007</v>
      </c>
      <c r="T28" s="50"/>
      <c r="V28" s="42" t="s">
        <v>55</v>
      </c>
      <c r="W28" s="87">
        <v>15.500551489966695</v>
      </c>
      <c r="X28" s="87">
        <v>3.39652870493992</v>
      </c>
      <c r="Y28" s="53" t="s">
        <v>179</v>
      </c>
    </row>
    <row r="29" spans="1:25" ht="15">
      <c r="A29" s="25" t="s">
        <v>148</v>
      </c>
      <c r="B29" s="40"/>
      <c r="C29" s="40"/>
      <c r="D29" s="40"/>
      <c r="E29" s="40"/>
      <c r="F29" s="40"/>
      <c r="G29" s="38"/>
      <c r="H29" s="38"/>
      <c r="I29" s="38"/>
      <c r="J29" s="38"/>
      <c r="K29" s="38"/>
      <c r="L29" s="40"/>
      <c r="N29" s="41" t="s">
        <v>27</v>
      </c>
      <c r="O29" s="49">
        <v>0.022149969518390572</v>
      </c>
      <c r="P29" s="50"/>
      <c r="R29" s="41" t="s">
        <v>45</v>
      </c>
      <c r="S29" s="49">
        <v>0.00022049405976587444</v>
      </c>
      <c r="T29" s="50"/>
      <c r="V29" s="41" t="s">
        <v>51</v>
      </c>
      <c r="W29" s="87">
        <v>8.329749103942651</v>
      </c>
      <c r="X29" s="87"/>
      <c r="Y29" s="53"/>
    </row>
    <row r="30" spans="1:25" ht="15">
      <c r="A30" s="25" t="s">
        <v>27</v>
      </c>
      <c r="B30" s="40">
        <v>4921</v>
      </c>
      <c r="C30" s="40">
        <v>5369</v>
      </c>
      <c r="D30" s="40">
        <v>5331</v>
      </c>
      <c r="E30" s="40">
        <v>5575</v>
      </c>
      <c r="F30" s="40">
        <v>5539</v>
      </c>
      <c r="G30" s="38">
        <v>5627</v>
      </c>
      <c r="H30" s="38">
        <v>5559</v>
      </c>
      <c r="I30" s="38">
        <v>5482</v>
      </c>
      <c r="J30" s="38">
        <v>4655</v>
      </c>
      <c r="K30" s="38">
        <v>4596</v>
      </c>
      <c r="L30" s="40">
        <v>5030</v>
      </c>
      <c r="N30" s="41" t="s">
        <v>45</v>
      </c>
      <c r="O30" s="49">
        <v>0.080370942812983</v>
      </c>
      <c r="P30" s="50"/>
      <c r="R30" s="41" t="s">
        <v>39</v>
      </c>
      <c r="S30" s="49">
        <v>0.004991822792464573</v>
      </c>
      <c r="T30" s="50" t="s">
        <v>82</v>
      </c>
      <c r="V30" s="41" t="s">
        <v>49</v>
      </c>
      <c r="W30" s="87">
        <v>3.8400576368876083</v>
      </c>
      <c r="X30" s="87"/>
      <c r="Y30" s="53"/>
    </row>
    <row r="31" spans="1:25" ht="15">
      <c r="A31" s="25" t="s">
        <v>149</v>
      </c>
      <c r="B31" s="40"/>
      <c r="C31" s="40"/>
      <c r="D31" s="40"/>
      <c r="E31" s="40"/>
      <c r="F31" s="40"/>
      <c r="G31" s="38"/>
      <c r="H31" s="38"/>
      <c r="I31" s="38"/>
      <c r="J31" s="38"/>
      <c r="K31" s="38"/>
      <c r="L31" s="40"/>
      <c r="N31" s="41" t="s">
        <v>39</v>
      </c>
      <c r="O31" s="49">
        <v>0.13</v>
      </c>
      <c r="P31" s="50" t="s">
        <v>82</v>
      </c>
      <c r="R31" s="41" t="s">
        <v>41</v>
      </c>
      <c r="S31" s="49">
        <v>0.00836851978820441</v>
      </c>
      <c r="T31" s="50" t="s">
        <v>81</v>
      </c>
      <c r="V31" s="44" t="s">
        <v>59</v>
      </c>
      <c r="W31" s="87">
        <v>16.330242360379344</v>
      </c>
      <c r="X31" s="87"/>
      <c r="Y31" s="53"/>
    </row>
    <row r="32" spans="1:25" ht="16.5">
      <c r="A32" s="25" t="s">
        <v>183</v>
      </c>
      <c r="B32" s="40">
        <v>474</v>
      </c>
      <c r="C32" s="40">
        <v>508</v>
      </c>
      <c r="D32" s="40">
        <v>759</v>
      </c>
      <c r="E32" s="40">
        <v>827</v>
      </c>
      <c r="F32" s="40">
        <v>965</v>
      </c>
      <c r="G32" s="38">
        <v>1053</v>
      </c>
      <c r="H32" s="38">
        <v>1359</v>
      </c>
      <c r="I32" s="38">
        <v>1505</v>
      </c>
      <c r="J32" s="38">
        <v>1145</v>
      </c>
      <c r="K32" s="38">
        <v>1357</v>
      </c>
      <c r="L32" s="40"/>
      <c r="N32" s="41" t="s">
        <v>61</v>
      </c>
      <c r="O32" s="49">
        <v>0.20949185043144775</v>
      </c>
      <c r="P32" s="50" t="s">
        <v>85</v>
      </c>
      <c r="R32" s="41" t="s">
        <v>84</v>
      </c>
      <c r="S32" s="49">
        <v>0.015707270569039977</v>
      </c>
      <c r="T32" s="50" t="s">
        <v>85</v>
      </c>
      <c r="V32" s="41" t="s">
        <v>67</v>
      </c>
      <c r="W32" s="87">
        <v>19.10097719869707</v>
      </c>
      <c r="X32" s="87">
        <v>15.629057187017002</v>
      </c>
      <c r="Y32" s="53" t="s">
        <v>124</v>
      </c>
    </row>
    <row r="33" spans="1:25" ht="15">
      <c r="A33" s="25" t="s">
        <v>150</v>
      </c>
      <c r="B33" s="40"/>
      <c r="C33" s="40"/>
      <c r="D33" s="40">
        <v>343</v>
      </c>
      <c r="E33" s="40"/>
      <c r="F33" s="40"/>
      <c r="G33" s="38"/>
      <c r="H33" s="38"/>
      <c r="I33" s="38"/>
      <c r="J33" s="38"/>
      <c r="K33" s="38"/>
      <c r="L33" s="40"/>
      <c r="N33" s="41" t="s">
        <v>31</v>
      </c>
      <c r="O33" s="49">
        <v>0.21949359365466747</v>
      </c>
      <c r="P33" s="50" t="s">
        <v>82</v>
      </c>
      <c r="R33" s="41" t="s">
        <v>31</v>
      </c>
      <c r="S33" s="49">
        <v>0.02267816611324336</v>
      </c>
      <c r="T33" s="50" t="s">
        <v>82</v>
      </c>
      <c r="V33" s="41" t="s">
        <v>61</v>
      </c>
      <c r="W33" s="87">
        <v>6.900980392156863</v>
      </c>
      <c r="X33" s="87">
        <v>6.900980392156863</v>
      </c>
      <c r="Y33" s="53"/>
    </row>
    <row r="34" spans="1:25" ht="15">
      <c r="A34" s="25" t="s">
        <v>31</v>
      </c>
      <c r="B34" s="40"/>
      <c r="C34" s="40"/>
      <c r="D34" s="40"/>
      <c r="E34" s="40"/>
      <c r="F34" s="40"/>
      <c r="G34" s="38"/>
      <c r="H34" s="38"/>
      <c r="I34" s="38"/>
      <c r="J34" s="38"/>
      <c r="K34" s="38"/>
      <c r="L34" s="40"/>
      <c r="V34" s="41" t="s">
        <v>63</v>
      </c>
      <c r="W34" s="87">
        <v>6.013559322033899</v>
      </c>
      <c r="X34" s="87"/>
      <c r="Y34" s="53"/>
    </row>
    <row r="35" spans="1:25" ht="15">
      <c r="A35" s="25" t="s">
        <v>151</v>
      </c>
      <c r="B35" s="40">
        <v>13112</v>
      </c>
      <c r="C35" s="40">
        <v>12899</v>
      </c>
      <c r="D35" s="40">
        <v>14943</v>
      </c>
      <c r="E35" s="40">
        <v>15901</v>
      </c>
      <c r="F35" s="40">
        <v>17324</v>
      </c>
      <c r="G35" s="38">
        <v>17309</v>
      </c>
      <c r="H35" s="38">
        <v>18614</v>
      </c>
      <c r="I35" s="38">
        <v>17600</v>
      </c>
      <c r="J35" s="38">
        <v>14102</v>
      </c>
      <c r="K35" s="38">
        <v>15990</v>
      </c>
      <c r="L35" s="40"/>
      <c r="N35" s="41" t="s">
        <v>263</v>
      </c>
      <c r="O35" s="51">
        <v>-0.13866126092921344</v>
      </c>
      <c r="R35" s="41" t="s">
        <v>263</v>
      </c>
      <c r="S35" s="51">
        <v>-0.0182371202495899</v>
      </c>
      <c r="V35" s="41" t="s">
        <v>65</v>
      </c>
      <c r="W35" s="87">
        <v>6.125159642401022</v>
      </c>
      <c r="X35" s="87"/>
      <c r="Y35" s="54"/>
    </row>
    <row r="36" spans="1:22" ht="15">
      <c r="A36" s="25" t="s">
        <v>172</v>
      </c>
      <c r="B36" s="40">
        <v>339</v>
      </c>
      <c r="C36" s="40">
        <v>316</v>
      </c>
      <c r="D36" s="40">
        <v>245</v>
      </c>
      <c r="E36" s="40">
        <v>319</v>
      </c>
      <c r="F36" s="40">
        <v>249</v>
      </c>
      <c r="G36" s="38">
        <v>256</v>
      </c>
      <c r="H36" s="38">
        <v>273</v>
      </c>
      <c r="I36" s="38">
        <v>248</v>
      </c>
      <c r="J36" s="38">
        <v>217</v>
      </c>
      <c r="K36" s="38">
        <v>267</v>
      </c>
      <c r="L36" s="40">
        <v>265</v>
      </c>
      <c r="V36" t="s">
        <v>189</v>
      </c>
    </row>
    <row r="37" spans="1:20" ht="15">
      <c r="A37" s="25" t="s">
        <v>152</v>
      </c>
      <c r="B37" s="40"/>
      <c r="C37" s="40"/>
      <c r="D37" s="40"/>
      <c r="E37" s="40">
        <v>69</v>
      </c>
      <c r="F37" s="40">
        <v>69</v>
      </c>
      <c r="G37" s="38">
        <v>43</v>
      </c>
      <c r="H37" s="38">
        <v>55</v>
      </c>
      <c r="I37" s="38"/>
      <c r="J37" s="38"/>
      <c r="K37" s="38"/>
      <c r="L37" s="40"/>
      <c r="R37" s="5" t="s">
        <v>29</v>
      </c>
      <c r="S37" s="95" t="s">
        <v>86</v>
      </c>
      <c r="T37" s="96"/>
    </row>
    <row r="38" spans="1:20" ht="15">
      <c r="A38" s="25" t="s">
        <v>121</v>
      </c>
      <c r="B38" s="40">
        <v>493</v>
      </c>
      <c r="C38" s="40">
        <v>452</v>
      </c>
      <c r="D38" s="40">
        <v>434</v>
      </c>
      <c r="E38" s="40">
        <v>479</v>
      </c>
      <c r="F38" s="40">
        <v>525</v>
      </c>
      <c r="G38" s="38">
        <v>496</v>
      </c>
      <c r="H38" s="38">
        <v>542</v>
      </c>
      <c r="I38" s="38">
        <v>461</v>
      </c>
      <c r="J38" s="38">
        <v>491</v>
      </c>
      <c r="K38" s="38">
        <v>449</v>
      </c>
      <c r="L38" s="40">
        <v>429</v>
      </c>
      <c r="R38" s="5" t="s">
        <v>35</v>
      </c>
      <c r="S38" s="95" t="s">
        <v>86</v>
      </c>
      <c r="T38" s="96"/>
    </row>
    <row r="39" spans="1:20" ht="15">
      <c r="A39" s="25" t="s">
        <v>153</v>
      </c>
      <c r="B39" s="40"/>
      <c r="C39" s="40"/>
      <c r="D39" s="40"/>
      <c r="E39" s="40"/>
      <c r="F39" s="40"/>
      <c r="G39" s="38"/>
      <c r="H39" s="38"/>
      <c r="I39" s="38"/>
      <c r="J39" s="38"/>
      <c r="K39" s="38"/>
      <c r="L39" s="40"/>
      <c r="R39" s="5" t="s">
        <v>57</v>
      </c>
      <c r="S39" s="95" t="s">
        <v>86</v>
      </c>
      <c r="T39" s="96"/>
    </row>
    <row r="40" spans="1:12" ht="15">
      <c r="A40" s="25" t="s">
        <v>35</v>
      </c>
      <c r="B40" s="40">
        <v>1562</v>
      </c>
      <c r="C40" s="40">
        <v>1481</v>
      </c>
      <c r="D40" s="40">
        <v>1437</v>
      </c>
      <c r="E40" s="40">
        <v>724</v>
      </c>
      <c r="F40" s="40">
        <v>655</v>
      </c>
      <c r="G40" s="38">
        <v>368</v>
      </c>
      <c r="H40" s="38">
        <v>165</v>
      </c>
      <c r="I40" s="38">
        <v>308</v>
      </c>
      <c r="J40" s="38">
        <v>376</v>
      </c>
      <c r="K40" s="38">
        <v>392</v>
      </c>
      <c r="L40" s="38">
        <v>476</v>
      </c>
    </row>
    <row r="41" spans="1:12" ht="15">
      <c r="A41" s="25" t="s">
        <v>155</v>
      </c>
      <c r="B41" s="40" t="s">
        <v>154</v>
      </c>
      <c r="C41" s="40" t="s">
        <v>154</v>
      </c>
      <c r="D41" s="40" t="s">
        <v>154</v>
      </c>
      <c r="E41" s="40">
        <v>147</v>
      </c>
      <c r="F41" s="40">
        <v>71</v>
      </c>
      <c r="G41" s="38">
        <v>131</v>
      </c>
      <c r="H41" s="38">
        <v>163</v>
      </c>
      <c r="I41" s="38">
        <v>110</v>
      </c>
      <c r="J41" s="38">
        <v>86</v>
      </c>
      <c r="K41" s="38">
        <v>81</v>
      </c>
      <c r="L41" s="38">
        <v>74</v>
      </c>
    </row>
    <row r="42" spans="1:12" ht="15">
      <c r="A42" s="25" t="s">
        <v>39</v>
      </c>
      <c r="B42" s="40">
        <v>300</v>
      </c>
      <c r="C42" s="40">
        <v>265</v>
      </c>
      <c r="D42" s="40">
        <v>292</v>
      </c>
      <c r="E42" s="40">
        <v>306</v>
      </c>
      <c r="F42" s="40">
        <v>294</v>
      </c>
      <c r="G42" s="38">
        <v>304</v>
      </c>
      <c r="H42" s="38">
        <v>317</v>
      </c>
      <c r="I42" s="38">
        <v>305</v>
      </c>
      <c r="J42" s="38">
        <v>242</v>
      </c>
      <c r="K42" s="38">
        <v>339</v>
      </c>
      <c r="L42" s="40"/>
    </row>
    <row r="43" spans="1:12" ht="15">
      <c r="A43" s="25" t="s">
        <v>156</v>
      </c>
      <c r="B43" s="40"/>
      <c r="C43" s="40"/>
      <c r="D43" s="40"/>
      <c r="E43" s="40"/>
      <c r="F43" s="40"/>
      <c r="G43" s="38"/>
      <c r="H43" s="38"/>
      <c r="I43" s="38"/>
      <c r="J43" s="38"/>
      <c r="K43" s="38"/>
      <c r="L43" s="40"/>
    </row>
    <row r="44" spans="1:12" ht="15">
      <c r="A44" s="25" t="s">
        <v>41</v>
      </c>
      <c r="B44" s="40">
        <v>19500</v>
      </c>
      <c r="C44" s="40">
        <v>18800</v>
      </c>
      <c r="D44" s="40">
        <v>20700</v>
      </c>
      <c r="E44" s="40">
        <v>21300</v>
      </c>
      <c r="F44" s="40">
        <v>21400</v>
      </c>
      <c r="G44" s="38">
        <v>20800</v>
      </c>
      <c r="H44" s="38">
        <v>21700</v>
      </c>
      <c r="I44" s="38">
        <v>21400</v>
      </c>
      <c r="J44" s="38">
        <v>19700</v>
      </c>
      <c r="K44" s="38"/>
      <c r="L44" s="40"/>
    </row>
    <row r="45" spans="1:12" ht="15">
      <c r="A45" s="25" t="s">
        <v>157</v>
      </c>
      <c r="B45" s="40">
        <v>6400</v>
      </c>
      <c r="C45" s="40">
        <v>6500</v>
      </c>
      <c r="D45" s="40">
        <v>5800</v>
      </c>
      <c r="E45" s="40">
        <v>6000</v>
      </c>
      <c r="F45" s="40">
        <v>6400</v>
      </c>
      <c r="G45" s="38">
        <v>6500</v>
      </c>
      <c r="H45" s="38">
        <v>6800</v>
      </c>
      <c r="I45" s="38">
        <v>6900</v>
      </c>
      <c r="J45" s="38">
        <v>6500</v>
      </c>
      <c r="K45" s="38"/>
      <c r="L45" s="40"/>
    </row>
    <row r="46" spans="1:12" ht="15">
      <c r="A46" s="25" t="s">
        <v>43</v>
      </c>
      <c r="B46" s="40">
        <v>12049</v>
      </c>
      <c r="C46" s="40">
        <v>11672</v>
      </c>
      <c r="D46" s="40">
        <v>11696</v>
      </c>
      <c r="E46" s="40">
        <v>11200</v>
      </c>
      <c r="F46" s="40">
        <v>12077</v>
      </c>
      <c r="G46" s="38">
        <v>11103</v>
      </c>
      <c r="H46" s="38">
        <v>10941</v>
      </c>
      <c r="I46" s="38">
        <v>10633</v>
      </c>
      <c r="J46" s="38">
        <v>8805</v>
      </c>
      <c r="K46" s="38">
        <v>8276</v>
      </c>
      <c r="L46" s="40">
        <v>7541</v>
      </c>
    </row>
    <row r="47" spans="1:12" ht="15">
      <c r="A47" s="25" t="s">
        <v>158</v>
      </c>
      <c r="B47" s="40"/>
      <c r="C47" s="40">
        <v>1859</v>
      </c>
      <c r="D47" s="40">
        <v>2263</v>
      </c>
      <c r="E47" s="40"/>
      <c r="F47" s="40"/>
      <c r="G47" s="38"/>
      <c r="H47" s="38"/>
      <c r="I47" s="38"/>
      <c r="J47" s="38"/>
      <c r="K47" s="38"/>
      <c r="L47" s="40"/>
    </row>
    <row r="48" spans="1:12" ht="15">
      <c r="A48" s="25" t="s">
        <v>173</v>
      </c>
      <c r="B48" s="40">
        <v>1941</v>
      </c>
      <c r="C48" s="40">
        <v>1946</v>
      </c>
      <c r="D48" s="40">
        <v>2010</v>
      </c>
      <c r="E48" s="40">
        <v>2148</v>
      </c>
      <c r="F48" s="90">
        <v>1999</v>
      </c>
      <c r="G48" s="89">
        <v>2117</v>
      </c>
      <c r="H48" s="89">
        <v>1995</v>
      </c>
      <c r="I48" s="89">
        <v>2168</v>
      </c>
      <c r="J48" s="89">
        <v>1723</v>
      </c>
      <c r="K48" s="90">
        <v>1987</v>
      </c>
      <c r="L48" s="90">
        <v>2097</v>
      </c>
    </row>
    <row r="49" spans="1:12" ht="15">
      <c r="A49" s="25" t="s">
        <v>159</v>
      </c>
      <c r="B49" s="40">
        <v>2111</v>
      </c>
      <c r="C49" s="40">
        <v>2074</v>
      </c>
      <c r="D49" s="40">
        <v>2055</v>
      </c>
      <c r="E49" s="40">
        <v>2171</v>
      </c>
      <c r="F49" s="91">
        <v>2199</v>
      </c>
      <c r="G49" s="91">
        <v>2301</v>
      </c>
      <c r="H49" s="92">
        <v>2276</v>
      </c>
      <c r="I49" s="91">
        <v>2281</v>
      </c>
      <c r="J49" s="91">
        <v>2201</v>
      </c>
      <c r="K49" s="93">
        <v>2258</v>
      </c>
      <c r="L49" s="93">
        <v>2288</v>
      </c>
    </row>
    <row r="50" spans="1:12" ht="15">
      <c r="A50" s="25" t="s">
        <v>47</v>
      </c>
      <c r="B50" s="40">
        <v>8860</v>
      </c>
      <c r="C50" s="40">
        <v>8156</v>
      </c>
      <c r="D50" s="40">
        <v>8122</v>
      </c>
      <c r="E50" s="40">
        <v>9057</v>
      </c>
      <c r="F50" s="40">
        <v>8285</v>
      </c>
      <c r="G50" s="38">
        <v>8181</v>
      </c>
      <c r="H50" s="38">
        <v>8144</v>
      </c>
      <c r="I50" s="38">
        <v>8125</v>
      </c>
      <c r="J50" s="38">
        <v>5484</v>
      </c>
      <c r="K50" s="38">
        <v>3787</v>
      </c>
      <c r="L50" s="40"/>
    </row>
    <row r="51" spans="1:12" ht="15">
      <c r="A51" s="25" t="s">
        <v>160</v>
      </c>
      <c r="B51" s="40"/>
      <c r="C51" s="40"/>
      <c r="D51" s="40"/>
      <c r="E51" s="40"/>
      <c r="F51" s="40"/>
      <c r="G51" s="38"/>
      <c r="H51" s="38"/>
      <c r="I51" s="38"/>
      <c r="J51" s="38"/>
      <c r="K51" s="38"/>
      <c r="L51" s="40"/>
    </row>
    <row r="52" spans="1:12" ht="15">
      <c r="A52" s="25" t="s">
        <v>55</v>
      </c>
      <c r="B52" s="40">
        <v>4450</v>
      </c>
      <c r="C52" s="40">
        <v>4826</v>
      </c>
      <c r="D52" s="40">
        <v>4889</v>
      </c>
      <c r="E52" s="40">
        <v>4313</v>
      </c>
      <c r="F52" s="40">
        <v>4472</v>
      </c>
      <c r="G52" s="38">
        <v>4371</v>
      </c>
      <c r="H52" s="38">
        <v>4159.913065985054</v>
      </c>
      <c r="I52" s="38">
        <v>3850</v>
      </c>
      <c r="J52" s="38">
        <v>3600</v>
      </c>
      <c r="K52" s="38"/>
      <c r="L52" s="40"/>
    </row>
    <row r="53" spans="1:12" ht="15">
      <c r="A53" s="25" t="s">
        <v>161</v>
      </c>
      <c r="B53" s="40">
        <v>1032</v>
      </c>
      <c r="C53" s="40">
        <v>1091</v>
      </c>
      <c r="D53" s="40">
        <v>1159</v>
      </c>
      <c r="E53" s="40">
        <v>906</v>
      </c>
      <c r="F53" s="40">
        <v>962</v>
      </c>
      <c r="G53" s="38">
        <v>903</v>
      </c>
      <c r="H53" s="38">
        <v>921</v>
      </c>
      <c r="I53" s="38">
        <v>790</v>
      </c>
      <c r="J53" s="38">
        <v>833</v>
      </c>
      <c r="K53" s="38"/>
      <c r="L53" s="40"/>
    </row>
    <row r="54" spans="1:12" ht="15">
      <c r="A54" s="25" t="s">
        <v>51</v>
      </c>
      <c r="B54" s="40">
        <v>848</v>
      </c>
      <c r="C54" s="40">
        <v>708</v>
      </c>
      <c r="D54" s="40">
        <v>826</v>
      </c>
      <c r="E54" s="40">
        <v>926</v>
      </c>
      <c r="F54" s="40">
        <v>850</v>
      </c>
      <c r="G54" s="38">
        <v>851</v>
      </c>
      <c r="H54" s="38">
        <v>821</v>
      </c>
      <c r="I54" s="38">
        <v>814</v>
      </c>
      <c r="J54" s="38">
        <v>678</v>
      </c>
      <c r="K54" s="38">
        <v>784</v>
      </c>
      <c r="L54" s="40">
        <v>862</v>
      </c>
    </row>
    <row r="55" spans="1:12" ht="15">
      <c r="A55" s="25" t="s">
        <v>162</v>
      </c>
      <c r="B55" s="40"/>
      <c r="C55" s="40"/>
      <c r="D55" s="40">
        <v>213</v>
      </c>
      <c r="E55" s="40"/>
      <c r="F55" s="40"/>
      <c r="G55" s="38"/>
      <c r="H55" s="38"/>
      <c r="I55" s="38"/>
      <c r="J55" s="38"/>
      <c r="K55" s="38"/>
      <c r="L55" s="40"/>
    </row>
    <row r="56" spans="1:12" ht="15">
      <c r="A56" s="25" t="s">
        <v>49</v>
      </c>
      <c r="B56" s="40">
        <v>1122</v>
      </c>
      <c r="C56" s="40">
        <v>1086</v>
      </c>
      <c r="D56" s="40">
        <v>1098</v>
      </c>
      <c r="E56" s="40">
        <v>1121</v>
      </c>
      <c r="F56" s="40">
        <v>1057</v>
      </c>
      <c r="G56" s="38">
        <v>1127</v>
      </c>
      <c r="H56" s="38">
        <v>1272</v>
      </c>
      <c r="I56" s="38">
        <v>1050</v>
      </c>
      <c r="J56" s="38">
        <v>914</v>
      </c>
      <c r="K56" s="38">
        <v>869</v>
      </c>
      <c r="L56" s="40">
        <v>882</v>
      </c>
    </row>
    <row r="57" spans="1:12" ht="15">
      <c r="A57" s="25" t="s">
        <v>163</v>
      </c>
      <c r="B57" s="40"/>
      <c r="C57" s="40"/>
      <c r="D57" s="40"/>
      <c r="E57" s="40"/>
      <c r="F57" s="40"/>
      <c r="G57" s="38"/>
      <c r="H57" s="38"/>
      <c r="I57" s="38"/>
      <c r="J57" s="38"/>
      <c r="K57" s="38"/>
      <c r="L57" s="40"/>
    </row>
    <row r="58" spans="1:12" ht="15">
      <c r="A58" s="25" t="s">
        <v>109</v>
      </c>
      <c r="B58" s="40"/>
      <c r="C58" s="40"/>
      <c r="D58" s="40"/>
      <c r="E58" s="40"/>
      <c r="F58" s="40"/>
      <c r="G58" s="38"/>
      <c r="H58" s="38"/>
      <c r="I58" s="38"/>
      <c r="J58" s="38"/>
      <c r="K58" s="38"/>
      <c r="L58" s="40"/>
    </row>
    <row r="59" spans="1:12" ht="15">
      <c r="A59" s="25" t="s">
        <v>164</v>
      </c>
      <c r="B59" s="40">
        <v>5160</v>
      </c>
      <c r="C59" s="40">
        <v>5236</v>
      </c>
      <c r="D59" s="40">
        <v>5741</v>
      </c>
      <c r="E59" s="40">
        <v>6092</v>
      </c>
      <c r="F59" s="40">
        <v>6547</v>
      </c>
      <c r="G59" s="38"/>
      <c r="H59" s="38"/>
      <c r="I59" s="38"/>
      <c r="J59" s="38"/>
      <c r="K59" s="38"/>
      <c r="L59" s="40"/>
    </row>
    <row r="60" spans="1:12" ht="15">
      <c r="A60" s="25" t="s">
        <v>59</v>
      </c>
      <c r="B60" s="40">
        <v>33692</v>
      </c>
      <c r="C60" s="40">
        <v>31788</v>
      </c>
      <c r="D60" s="40">
        <v>33555</v>
      </c>
      <c r="E60" s="40">
        <v>32132</v>
      </c>
      <c r="F60" s="40">
        <v>30899</v>
      </c>
      <c r="G60" s="38">
        <v>29766</v>
      </c>
      <c r="H60" s="38">
        <v>30204</v>
      </c>
      <c r="I60" s="38">
        <v>29122</v>
      </c>
      <c r="J60" s="38">
        <v>22627</v>
      </c>
      <c r="K60" s="38">
        <v>25739</v>
      </c>
      <c r="L60" s="40">
        <f>29795-1695</f>
        <v>28100</v>
      </c>
    </row>
    <row r="61" spans="1:12" ht="15">
      <c r="A61" s="25" t="s">
        <v>165</v>
      </c>
      <c r="B61" s="40">
        <v>5062</v>
      </c>
      <c r="C61" s="40">
        <v>5174</v>
      </c>
      <c r="D61" s="40">
        <v>5667</v>
      </c>
      <c r="E61" s="40">
        <v>6012</v>
      </c>
      <c r="F61" s="40">
        <v>6479</v>
      </c>
      <c r="G61" s="38"/>
      <c r="H61" s="38"/>
      <c r="I61" s="38"/>
      <c r="J61" s="38"/>
      <c r="K61" s="38"/>
      <c r="L61" s="40" t="s">
        <v>166</v>
      </c>
    </row>
    <row r="62" spans="1:12" ht="15">
      <c r="A62" s="25" t="s">
        <v>122</v>
      </c>
      <c r="B62" s="40">
        <v>4202</v>
      </c>
      <c r="C62" s="40">
        <v>4129</v>
      </c>
      <c r="D62" s="40">
        <v>4043</v>
      </c>
      <c r="E62" s="40">
        <v>3830</v>
      </c>
      <c r="F62" s="40">
        <v>3785</v>
      </c>
      <c r="G62" s="38">
        <v>3654</v>
      </c>
      <c r="H62" s="38">
        <v>3873</v>
      </c>
      <c r="I62" s="38">
        <v>3639</v>
      </c>
      <c r="J62" s="38">
        <v>3793</v>
      </c>
      <c r="K62" s="38">
        <v>3933</v>
      </c>
      <c r="L62" s="38">
        <v>4002</v>
      </c>
    </row>
    <row r="63" spans="1:12" ht="15">
      <c r="A63" s="25" t="s">
        <v>167</v>
      </c>
      <c r="B63" s="40">
        <v>3262</v>
      </c>
      <c r="C63" s="40">
        <v>3204</v>
      </c>
      <c r="D63" s="40">
        <v>2899</v>
      </c>
      <c r="E63" s="40">
        <v>2887</v>
      </c>
      <c r="F63" s="40">
        <v>2929</v>
      </c>
      <c r="G63" s="38">
        <v>3127</v>
      </c>
      <c r="H63" s="38">
        <v>3732</v>
      </c>
      <c r="I63" s="38">
        <v>3086</v>
      </c>
      <c r="J63" s="38">
        <v>3294</v>
      </c>
      <c r="K63" s="38"/>
      <c r="L63" s="40"/>
    </row>
    <row r="64" spans="1:12" ht="16.5">
      <c r="A64" s="25" t="s">
        <v>184</v>
      </c>
      <c r="B64" s="40">
        <v>1611</v>
      </c>
      <c r="C64" s="40"/>
      <c r="D64" s="40"/>
      <c r="E64" s="40"/>
      <c r="F64" s="40"/>
      <c r="G64" s="38"/>
      <c r="H64" s="38"/>
      <c r="I64" s="38"/>
      <c r="J64" s="38"/>
      <c r="K64" s="38"/>
      <c r="L64" s="40"/>
    </row>
    <row r="65" spans="1:12" ht="15">
      <c r="A65" s="25" t="s">
        <v>168</v>
      </c>
      <c r="B65" s="40"/>
      <c r="C65" s="40">
        <v>2086</v>
      </c>
      <c r="D65" s="40">
        <v>2031</v>
      </c>
      <c r="E65" s="40">
        <v>2190</v>
      </c>
      <c r="F65" s="40">
        <v>2474</v>
      </c>
      <c r="G65" s="38">
        <v>2366</v>
      </c>
      <c r="H65" s="38">
        <v>2181</v>
      </c>
      <c r="I65" s="38">
        <v>2409</v>
      </c>
      <c r="J65" s="38">
        <v>2067</v>
      </c>
      <c r="K65" s="38">
        <v>2449</v>
      </c>
      <c r="L65" s="40">
        <v>2523</v>
      </c>
    </row>
    <row r="66" spans="1:12" ht="15">
      <c r="A66" s="25" t="s">
        <v>63</v>
      </c>
      <c r="B66" s="40">
        <v>703</v>
      </c>
      <c r="C66" s="40">
        <v>712</v>
      </c>
      <c r="D66" s="40">
        <v>683</v>
      </c>
      <c r="E66" s="40">
        <v>693</v>
      </c>
      <c r="F66" s="40">
        <v>656</v>
      </c>
      <c r="G66" s="38">
        <v>665</v>
      </c>
      <c r="H66" s="38">
        <v>602</v>
      </c>
      <c r="I66" s="38">
        <v>565</v>
      </c>
      <c r="J66" s="38">
        <v>627</v>
      </c>
      <c r="K66" s="38">
        <v>569</v>
      </c>
      <c r="L66" s="40">
        <v>578</v>
      </c>
    </row>
    <row r="67" spans="1:12" ht="15">
      <c r="A67" s="25" t="s">
        <v>169</v>
      </c>
      <c r="B67" s="40"/>
      <c r="C67" s="40"/>
      <c r="D67" s="40"/>
      <c r="E67" s="40"/>
      <c r="F67" s="40"/>
      <c r="G67" s="38"/>
      <c r="H67" s="38"/>
      <c r="I67" s="38"/>
      <c r="J67" s="38"/>
      <c r="K67" s="38"/>
      <c r="L67" s="40"/>
    </row>
    <row r="68" spans="1:12" ht="15">
      <c r="A68" s="25" t="s">
        <v>65</v>
      </c>
      <c r="B68" s="40">
        <v>3544</v>
      </c>
      <c r="C68" s="40">
        <v>3422</v>
      </c>
      <c r="D68" s="40">
        <v>3275</v>
      </c>
      <c r="E68" s="40">
        <v>3448</v>
      </c>
      <c r="F68" s="40">
        <v>3362</v>
      </c>
      <c r="G68" s="38">
        <v>3514</v>
      </c>
      <c r="H68" s="38">
        <v>3338</v>
      </c>
      <c r="I68" s="38">
        <v>3322</v>
      </c>
      <c r="J68" s="38">
        <v>2953</v>
      </c>
      <c r="K68" s="38">
        <v>3347</v>
      </c>
      <c r="L68" s="40">
        <v>3292</v>
      </c>
    </row>
    <row r="69" spans="1:12" ht="15">
      <c r="A69" s="25" t="s">
        <v>170</v>
      </c>
      <c r="B69" s="36"/>
      <c r="C69" s="36"/>
      <c r="D69" s="36"/>
      <c r="E69" s="36"/>
      <c r="F69" s="36"/>
      <c r="G69" s="37"/>
      <c r="H69" s="37"/>
      <c r="I69" s="38"/>
      <c r="J69" s="37"/>
      <c r="K69" s="37"/>
      <c r="L69" s="39"/>
    </row>
    <row r="70" spans="2:12" ht="15">
      <c r="B70" s="47"/>
      <c r="C70" s="47"/>
      <c r="D70" s="47"/>
      <c r="E70" s="47"/>
      <c r="F70" s="47"/>
      <c r="G70" s="47"/>
      <c r="H70" s="47"/>
      <c r="I70" s="47"/>
      <c r="J70" s="47"/>
      <c r="K70" s="47"/>
      <c r="L70" s="47"/>
    </row>
    <row r="71" spans="1:12" ht="15">
      <c r="A71" s="45" t="s">
        <v>263</v>
      </c>
      <c r="B71" s="48">
        <v>162790</v>
      </c>
      <c r="C71" s="48">
        <v>156632</v>
      </c>
      <c r="D71" s="48">
        <v>161993</v>
      </c>
      <c r="E71" s="48">
        <v>163422</v>
      </c>
      <c r="F71" s="48">
        <v>165099</v>
      </c>
      <c r="G71" s="48">
        <v>162027</v>
      </c>
      <c r="H71" s="48">
        <v>163223</v>
      </c>
      <c r="I71" s="48">
        <v>157640</v>
      </c>
      <c r="J71" s="48">
        <v>133350</v>
      </c>
      <c r="K71" s="48">
        <v>134442</v>
      </c>
      <c r="L71" s="48">
        <v>140217.33333333334</v>
      </c>
    </row>
    <row r="73" ht="15">
      <c r="A73" t="s">
        <v>181</v>
      </c>
    </row>
    <row r="74" ht="16.5">
      <c r="A74" t="s">
        <v>185</v>
      </c>
    </row>
    <row r="75" ht="16.5">
      <c r="A75" t="s">
        <v>186</v>
      </c>
    </row>
    <row r="76" ht="16.5">
      <c r="A76" t="s">
        <v>188</v>
      </c>
    </row>
  </sheetData>
  <mergeCells count="5">
    <mergeCell ref="S39:T39"/>
    <mergeCell ref="S2:T3"/>
    <mergeCell ref="W2:Y2"/>
    <mergeCell ref="S37:T37"/>
    <mergeCell ref="S38:T38"/>
  </mergeCells>
  <conditionalFormatting sqref="B4:L69 O4:P33">
    <cfRule type="expression" priority="10" dxfId="32">
      <formula>ROW()=ODD(ROW())</formula>
    </cfRule>
  </conditionalFormatting>
  <conditionalFormatting sqref="B71:L71">
    <cfRule type="expression" priority="9" dxfId="32">
      <formula>ROW()=ODD(ROW())</formula>
    </cfRule>
  </conditionalFormatting>
  <conditionalFormatting sqref="O35">
    <cfRule type="expression" priority="7" dxfId="32">
      <formula>ROW()=ODD(ROW())</formula>
    </cfRule>
  </conditionalFormatting>
  <conditionalFormatting sqref="S4:T33">
    <cfRule type="expression" priority="6" dxfId="32">
      <formula>ROW()=ODD(ROW())</formula>
    </cfRule>
  </conditionalFormatting>
  <conditionalFormatting sqref="S35">
    <cfRule type="expression" priority="5" dxfId="32">
      <formula>ROW()=ODD(ROW())</formula>
    </cfRule>
  </conditionalFormatting>
  <conditionalFormatting sqref="W4:Y35">
    <cfRule type="expression" priority="4" dxfId="32">
      <formula>ROW()=ODD(ROW())</formula>
    </cfRule>
  </conditionalFormatting>
  <conditionalFormatting sqref="S37">
    <cfRule type="expression" priority="3" dxfId="32">
      <formula>ROW()=ODD(ROW())</formula>
    </cfRule>
  </conditionalFormatting>
  <conditionalFormatting sqref="S38">
    <cfRule type="expression" priority="2" dxfId="32">
      <formula>ROW()=ODD(ROW())</formula>
    </cfRule>
  </conditionalFormatting>
  <conditionalFormatting sqref="S39">
    <cfRule type="expression" priority="1" dxfId="32">
      <formula>ROW()=ODD(ROW())</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70" zoomScaleNormal="70" workbookViewId="0" topLeftCell="A1">
      <selection activeCell="A2" sqref="A2"/>
    </sheetView>
  </sheetViews>
  <sheetFormatPr defaultColWidth="9.140625" defaultRowHeight="15"/>
  <cols>
    <col min="2" max="2" width="136.140625" style="0" customWidth="1"/>
  </cols>
  <sheetData>
    <row r="1" ht="15">
      <c r="A1" t="s">
        <v>265</v>
      </c>
    </row>
    <row r="3" spans="1:2" ht="29">
      <c r="A3" s="41" t="s">
        <v>3</v>
      </c>
      <c r="B3" s="56" t="s">
        <v>251</v>
      </c>
    </row>
    <row r="4" spans="1:2" ht="29">
      <c r="A4" s="41" t="s">
        <v>5</v>
      </c>
      <c r="B4" s="56" t="s">
        <v>190</v>
      </c>
    </row>
    <row r="5" spans="1:2" ht="43.5">
      <c r="A5" s="41" t="s">
        <v>7</v>
      </c>
      <c r="B5" s="57" t="s">
        <v>191</v>
      </c>
    </row>
    <row r="6" spans="1:2" ht="29">
      <c r="A6" s="58" t="s">
        <v>11</v>
      </c>
      <c r="B6" s="56" t="s">
        <v>192</v>
      </c>
    </row>
    <row r="7" spans="1:2" ht="15">
      <c r="A7" s="41" t="s">
        <v>13</v>
      </c>
      <c r="B7" s="59" t="s">
        <v>193</v>
      </c>
    </row>
    <row r="8" spans="1:2" ht="15">
      <c r="A8" s="41" t="s">
        <v>23</v>
      </c>
      <c r="B8" s="56" t="s">
        <v>194</v>
      </c>
    </row>
    <row r="9" spans="1:2" ht="15">
      <c r="A9" s="41" t="s">
        <v>15</v>
      </c>
      <c r="B9" s="56" t="s">
        <v>195</v>
      </c>
    </row>
    <row r="10" spans="1:2" ht="15">
      <c r="A10" s="41" t="s">
        <v>17</v>
      </c>
      <c r="B10" s="60" t="s">
        <v>196</v>
      </c>
    </row>
    <row r="11" spans="1:2" ht="15">
      <c r="A11" s="41" t="s">
        <v>53</v>
      </c>
      <c r="B11" s="56" t="s">
        <v>194</v>
      </c>
    </row>
    <row r="12" spans="1:2" ht="43.5">
      <c r="A12" s="41" t="s">
        <v>19</v>
      </c>
      <c r="B12" s="61" t="s">
        <v>197</v>
      </c>
    </row>
    <row r="13" spans="1:2" ht="43.5">
      <c r="A13" s="41" t="s">
        <v>21</v>
      </c>
      <c r="B13" s="56" t="s">
        <v>198</v>
      </c>
    </row>
    <row r="14" spans="1:2" ht="29">
      <c r="A14" s="41" t="s">
        <v>25</v>
      </c>
      <c r="B14" s="62" t="s">
        <v>199</v>
      </c>
    </row>
    <row r="15" spans="1:2" ht="29">
      <c r="A15" s="63" t="s">
        <v>9</v>
      </c>
      <c r="B15" s="56" t="s">
        <v>200</v>
      </c>
    </row>
    <row r="16" spans="1:2" ht="29">
      <c r="A16" s="41" t="s">
        <v>27</v>
      </c>
      <c r="B16" s="57" t="s">
        <v>201</v>
      </c>
    </row>
    <row r="17" spans="1:2" ht="29">
      <c r="A17" s="41" t="s">
        <v>29</v>
      </c>
      <c r="B17" s="56" t="s">
        <v>202</v>
      </c>
    </row>
    <row r="18" spans="1:2" ht="29">
      <c r="A18" s="41" t="s">
        <v>31</v>
      </c>
      <c r="B18" s="56" t="s">
        <v>203</v>
      </c>
    </row>
    <row r="19" spans="1:2" ht="15">
      <c r="A19" s="41" t="s">
        <v>37</v>
      </c>
      <c r="B19" s="66" t="s">
        <v>216</v>
      </c>
    </row>
    <row r="20" spans="1:2" ht="15">
      <c r="A20" s="41" t="s">
        <v>33</v>
      </c>
      <c r="B20" s="56" t="s">
        <v>204</v>
      </c>
    </row>
    <row r="21" spans="1:2" ht="15">
      <c r="A21" s="41" t="s">
        <v>35</v>
      </c>
      <c r="B21" s="56" t="s">
        <v>205</v>
      </c>
    </row>
    <row r="22" spans="1:2" ht="29">
      <c r="A22" s="41" t="s">
        <v>39</v>
      </c>
      <c r="B22" s="66" t="s">
        <v>217</v>
      </c>
    </row>
    <row r="23" spans="1:2" ht="145">
      <c r="A23" s="41" t="s">
        <v>41</v>
      </c>
      <c r="B23" s="66" t="s">
        <v>206</v>
      </c>
    </row>
    <row r="24" spans="1:2" ht="58">
      <c r="A24" s="41" t="s">
        <v>43</v>
      </c>
      <c r="B24" s="56" t="s">
        <v>207</v>
      </c>
    </row>
    <row r="25" spans="1:2" ht="15">
      <c r="A25" s="41" t="s">
        <v>45</v>
      </c>
      <c r="B25" s="56" t="s">
        <v>208</v>
      </c>
    </row>
    <row r="26" spans="1:2" ht="15">
      <c r="A26" s="41" t="s">
        <v>47</v>
      </c>
      <c r="B26" s="66" t="s">
        <v>218</v>
      </c>
    </row>
    <row r="27" spans="1:2" ht="43.5">
      <c r="A27" s="41" t="s">
        <v>55</v>
      </c>
      <c r="B27" s="56" t="s">
        <v>209</v>
      </c>
    </row>
    <row r="28" spans="1:2" ht="43.5">
      <c r="A28" s="41" t="s">
        <v>51</v>
      </c>
      <c r="B28" s="64" t="s">
        <v>210</v>
      </c>
    </row>
    <row r="29" spans="1:2" ht="188.5">
      <c r="A29" s="41" t="s">
        <v>49</v>
      </c>
      <c r="B29" s="62" t="s">
        <v>211</v>
      </c>
    </row>
    <row r="30" spans="1:2" ht="58">
      <c r="A30" s="41" t="s">
        <v>57</v>
      </c>
      <c r="B30" s="66" t="s">
        <v>219</v>
      </c>
    </row>
    <row r="31" spans="1:2" ht="72.5">
      <c r="A31" s="41" t="s">
        <v>67</v>
      </c>
      <c r="B31" s="62" t="s">
        <v>212</v>
      </c>
    </row>
    <row r="32" spans="1:2" ht="72.5">
      <c r="A32" s="41" t="s">
        <v>61</v>
      </c>
      <c r="B32" s="56" t="s">
        <v>213</v>
      </c>
    </row>
    <row r="33" spans="1:2" ht="29">
      <c r="A33" s="41" t="s">
        <v>63</v>
      </c>
      <c r="B33" s="56" t="s">
        <v>214</v>
      </c>
    </row>
    <row r="34" spans="1:2" ht="43.5">
      <c r="A34" s="41" t="s">
        <v>65</v>
      </c>
      <c r="B34" s="65" t="s">
        <v>215</v>
      </c>
    </row>
  </sheetData>
  <conditionalFormatting sqref="B21">
    <cfRule type="expression" priority="34" dxfId="32">
      <formula>ROW()=EVEN(ROW())</formula>
    </cfRule>
  </conditionalFormatting>
  <conditionalFormatting sqref="B11">
    <cfRule type="expression" priority="37" dxfId="32">
      <formula>ROW()=EVEN(ROW())</formula>
    </cfRule>
  </conditionalFormatting>
  <conditionalFormatting sqref="B3">
    <cfRule type="expression" priority="26" dxfId="32">
      <formula>ROW()=EVEN(ROW())</formula>
    </cfRule>
  </conditionalFormatting>
  <conditionalFormatting sqref="B32">
    <cfRule type="expression" priority="31" dxfId="32">
      <formula>ROW()=EVEN(ROW())</formula>
    </cfRule>
  </conditionalFormatting>
  <conditionalFormatting sqref="B33">
    <cfRule type="expression" priority="30" dxfId="32">
      <formula>ROW()=EVEN(ROW())</formula>
    </cfRule>
  </conditionalFormatting>
  <conditionalFormatting sqref="B20">
    <cfRule type="expression" priority="13" dxfId="32">
      <formula>ROW()=EVEN(ROW())</formula>
    </cfRule>
  </conditionalFormatting>
  <conditionalFormatting sqref="B7">
    <cfRule type="expression" priority="38" dxfId="32">
      <formula>ROW()=EVEN(ROW())</formula>
    </cfRule>
  </conditionalFormatting>
  <conditionalFormatting sqref="B9">
    <cfRule type="expression" priority="21" dxfId="32">
      <formula>ROW()=EVEN(ROW())</formula>
    </cfRule>
  </conditionalFormatting>
  <conditionalFormatting sqref="B8">
    <cfRule type="expression" priority="28" dxfId="32">
      <formula>ROW()=EVEN(ROW())</formula>
    </cfRule>
  </conditionalFormatting>
  <conditionalFormatting sqref="B16">
    <cfRule type="expression" priority="27" dxfId="32">
      <formula>ROW()=EVEN(ROW())</formula>
    </cfRule>
  </conditionalFormatting>
  <conditionalFormatting sqref="B4">
    <cfRule type="expression" priority="25" dxfId="32">
      <formula>ROW()=EVEN(ROW())</formula>
    </cfRule>
  </conditionalFormatting>
  <conditionalFormatting sqref="B5">
    <cfRule type="expression" priority="24" dxfId="32">
      <formula>ROW()=EVEN(ROW())</formula>
    </cfRule>
  </conditionalFormatting>
  <conditionalFormatting sqref="B31">
    <cfRule type="expression" priority="23" dxfId="32">
      <formula>ROW()=EVEN(ROW())</formula>
    </cfRule>
  </conditionalFormatting>
  <conditionalFormatting sqref="B6">
    <cfRule type="expression" priority="22" dxfId="32">
      <formula>ROW()=EVEN(ROW())</formula>
    </cfRule>
  </conditionalFormatting>
  <conditionalFormatting sqref="B10">
    <cfRule type="expression" priority="20" dxfId="32">
      <formula>ROW()=EVEN(ROW())</formula>
    </cfRule>
  </conditionalFormatting>
  <conditionalFormatting sqref="B14">
    <cfRule type="expression" priority="19" dxfId="32">
      <formula>ROW()=EVEN(ROW())</formula>
    </cfRule>
  </conditionalFormatting>
  <conditionalFormatting sqref="B12">
    <cfRule type="expression" priority="18" dxfId="32">
      <formula>ROW()=EVEN(ROW())</formula>
    </cfRule>
  </conditionalFormatting>
  <conditionalFormatting sqref="B29">
    <cfRule type="expression" priority="7" dxfId="32">
      <formula>ROW()=EVEN(ROW())</formula>
    </cfRule>
  </conditionalFormatting>
  <conditionalFormatting sqref="B13">
    <cfRule type="expression" priority="17" dxfId="32">
      <formula>ROW()=EVEN(ROW())</formula>
    </cfRule>
  </conditionalFormatting>
  <conditionalFormatting sqref="B15">
    <cfRule type="expression" priority="16" dxfId="32">
      <formula>ROW()=EVEN(ROW())</formula>
    </cfRule>
  </conditionalFormatting>
  <conditionalFormatting sqref="B17">
    <cfRule type="expression" priority="15" dxfId="32">
      <formula>ROW()=EVEN(ROW())</formula>
    </cfRule>
  </conditionalFormatting>
  <conditionalFormatting sqref="B18">
    <cfRule type="expression" priority="14" dxfId="32">
      <formula>ROW()=EVEN(ROW())</formula>
    </cfRule>
  </conditionalFormatting>
  <conditionalFormatting sqref="B24">
    <cfRule type="expression" priority="12" dxfId="32">
      <formula>ROW()=EVEN(ROW())</formula>
    </cfRule>
  </conditionalFormatting>
  <conditionalFormatting sqref="B25">
    <cfRule type="expression" priority="11" dxfId="32">
      <formula>ROW()=EVEN(ROW())</formula>
    </cfRule>
  </conditionalFormatting>
  <conditionalFormatting sqref="B34">
    <cfRule type="expression" priority="10" dxfId="32">
      <formula>ROW()=EVEN(ROW())</formula>
    </cfRule>
  </conditionalFormatting>
  <conditionalFormatting sqref="B27">
    <cfRule type="expression" priority="9" dxfId="32">
      <formula>ROW()=EVEN(ROW())</formula>
    </cfRule>
  </conditionalFormatting>
  <conditionalFormatting sqref="B28">
    <cfRule type="expression" priority="8" dxfId="32">
      <formula>ROW()=EVEN(ROW())</formula>
    </cfRule>
  </conditionalFormatting>
  <conditionalFormatting sqref="B19">
    <cfRule type="expression" priority="5" dxfId="32">
      <formula>ROW()=EVEN(ROW())</formula>
    </cfRule>
  </conditionalFormatting>
  <conditionalFormatting sqref="B22">
    <cfRule type="expression" priority="4" dxfId="32">
      <formula>ROW()=EVEN(ROW())</formula>
    </cfRule>
  </conditionalFormatting>
  <conditionalFormatting sqref="B23">
    <cfRule type="expression" priority="3" dxfId="32">
      <formula>ROW()=EVEN(ROW())</formula>
    </cfRule>
  </conditionalFormatting>
  <conditionalFormatting sqref="B26">
    <cfRule type="expression" priority="2" dxfId="32">
      <formula>ROW()=EVEN(ROW())</formula>
    </cfRule>
  </conditionalFormatting>
  <conditionalFormatting sqref="B30">
    <cfRule type="expression" priority="1" dxfId="32">
      <formula>ROW()=EVEN(ROW())</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topLeftCell="A1"/>
  </sheetViews>
  <sheetFormatPr defaultColWidth="9.140625" defaultRowHeight="15"/>
  <cols>
    <col min="2" max="2" width="148.421875" style="55" customWidth="1"/>
  </cols>
  <sheetData>
    <row r="1" ht="15">
      <c r="A1" s="14" t="s">
        <v>264</v>
      </c>
    </row>
    <row r="3" spans="1:2" ht="72.5">
      <c r="A3" s="67" t="s">
        <v>3</v>
      </c>
      <c r="B3" s="68" t="s">
        <v>220</v>
      </c>
    </row>
    <row r="4" spans="1:2" ht="43.5">
      <c r="A4" s="67" t="s">
        <v>5</v>
      </c>
      <c r="B4" s="69" t="s">
        <v>221</v>
      </c>
    </row>
    <row r="5" spans="1:2" ht="15">
      <c r="A5" s="67" t="s">
        <v>7</v>
      </c>
      <c r="B5" s="70" t="s">
        <v>222</v>
      </c>
    </row>
    <row r="6" spans="1:2" ht="29">
      <c r="A6" s="71" t="s">
        <v>11</v>
      </c>
      <c r="B6" s="79" t="s">
        <v>223</v>
      </c>
    </row>
    <row r="7" spans="1:2" ht="15">
      <c r="A7" s="67" t="s">
        <v>13</v>
      </c>
      <c r="B7" s="59" t="s">
        <v>224</v>
      </c>
    </row>
    <row r="8" spans="1:2" ht="15">
      <c r="A8" s="67" t="s">
        <v>23</v>
      </c>
      <c r="B8" s="64" t="s">
        <v>225</v>
      </c>
    </row>
    <row r="9" spans="1:2" ht="15">
      <c r="A9" s="67" t="s">
        <v>15</v>
      </c>
      <c r="B9" s="59" t="s">
        <v>226</v>
      </c>
    </row>
    <row r="10" spans="1:2" ht="58">
      <c r="A10" s="67" t="s">
        <v>17</v>
      </c>
      <c r="B10" s="64" t="s">
        <v>227</v>
      </c>
    </row>
    <row r="11" spans="1:2" ht="15">
      <c r="A11" s="67" t="s">
        <v>53</v>
      </c>
      <c r="B11" s="64" t="s">
        <v>228</v>
      </c>
    </row>
    <row r="12" spans="1:2" ht="43.5">
      <c r="A12" s="67" t="s">
        <v>19</v>
      </c>
      <c r="B12" s="61" t="s">
        <v>229</v>
      </c>
    </row>
    <row r="13" spans="1:2" ht="58">
      <c r="A13" s="67" t="s">
        <v>21</v>
      </c>
      <c r="B13" s="64" t="s">
        <v>230</v>
      </c>
    </row>
    <row r="14" spans="1:2" ht="15">
      <c r="A14" s="67" t="s">
        <v>25</v>
      </c>
      <c r="B14" s="70" t="s">
        <v>231</v>
      </c>
    </row>
    <row r="15" spans="1:2" ht="15">
      <c r="A15" s="72" t="s">
        <v>9</v>
      </c>
      <c r="B15" s="64" t="s">
        <v>232</v>
      </c>
    </row>
    <row r="16" spans="1:2" ht="43.5">
      <c r="A16" s="67" t="s">
        <v>27</v>
      </c>
      <c r="B16" s="64" t="s">
        <v>233</v>
      </c>
    </row>
    <row r="17" spans="1:2" ht="58">
      <c r="A17" s="67" t="s">
        <v>29</v>
      </c>
      <c r="B17" s="73" t="s">
        <v>249</v>
      </c>
    </row>
    <row r="18" spans="1:2" ht="43.5">
      <c r="A18" s="67" t="s">
        <v>31</v>
      </c>
      <c r="B18" s="62" t="s">
        <v>234</v>
      </c>
    </row>
    <row r="19" spans="1:2" ht="15">
      <c r="A19" s="67" t="s">
        <v>37</v>
      </c>
      <c r="B19" s="74" t="s">
        <v>235</v>
      </c>
    </row>
    <row r="20" spans="1:2" ht="29">
      <c r="A20" s="67" t="s">
        <v>33</v>
      </c>
      <c r="B20" s="75" t="s">
        <v>236</v>
      </c>
    </row>
    <row r="21" spans="1:2" ht="15">
      <c r="A21" s="67" t="s">
        <v>35</v>
      </c>
      <c r="B21" s="59" t="s">
        <v>237</v>
      </c>
    </row>
    <row r="22" spans="1:2" ht="43.5">
      <c r="A22" s="67" t="s">
        <v>39</v>
      </c>
      <c r="B22" s="74" t="s">
        <v>238</v>
      </c>
    </row>
    <row r="23" spans="1:2" ht="15">
      <c r="A23" s="67" t="s">
        <v>41</v>
      </c>
      <c r="B23" s="70" t="s">
        <v>239</v>
      </c>
    </row>
    <row r="24" spans="1:2" ht="58">
      <c r="A24" s="76" t="s">
        <v>43</v>
      </c>
      <c r="B24" s="77" t="s">
        <v>240</v>
      </c>
    </row>
    <row r="25" spans="1:2" ht="87">
      <c r="A25" s="67" t="s">
        <v>45</v>
      </c>
      <c r="B25" s="56" t="s">
        <v>241</v>
      </c>
    </row>
    <row r="26" spans="1:2" ht="15">
      <c r="A26" s="67" t="s">
        <v>47</v>
      </c>
      <c r="B26" s="78" t="s">
        <v>218</v>
      </c>
    </row>
    <row r="27" spans="1:2" ht="15">
      <c r="A27" s="67" t="s">
        <v>55</v>
      </c>
      <c r="B27" s="59" t="s">
        <v>242</v>
      </c>
    </row>
    <row r="28" spans="1:2" ht="15">
      <c r="A28" s="67" t="s">
        <v>51</v>
      </c>
      <c r="B28" s="64" t="s">
        <v>243</v>
      </c>
    </row>
    <row r="29" spans="1:2" ht="15">
      <c r="A29" s="67" t="s">
        <v>49</v>
      </c>
      <c r="B29" s="70" t="s">
        <v>244</v>
      </c>
    </row>
    <row r="30" spans="1:2" ht="29">
      <c r="A30" s="67" t="s">
        <v>57</v>
      </c>
      <c r="B30" s="64" t="s">
        <v>258</v>
      </c>
    </row>
    <row r="31" spans="1:2" ht="15">
      <c r="A31" s="67" t="s">
        <v>67</v>
      </c>
      <c r="B31" s="62" t="s">
        <v>245</v>
      </c>
    </row>
    <row r="32" spans="1:2" ht="29">
      <c r="A32" s="67" t="s">
        <v>61</v>
      </c>
      <c r="B32" s="64" t="s">
        <v>246</v>
      </c>
    </row>
    <row r="33" spans="1:2" ht="15">
      <c r="A33" s="67" t="s">
        <v>63</v>
      </c>
      <c r="B33" s="70" t="s">
        <v>247</v>
      </c>
    </row>
    <row r="34" spans="1:2" ht="43.5">
      <c r="A34" s="67" t="s">
        <v>65</v>
      </c>
      <c r="B34" s="64" t="s">
        <v>248</v>
      </c>
    </row>
  </sheetData>
  <conditionalFormatting sqref="B33">
    <cfRule type="expression" priority="32" dxfId="0">
      <formula>ROW()=EVEN(ROW())</formula>
    </cfRule>
  </conditionalFormatting>
  <conditionalFormatting sqref="B19">
    <cfRule type="expression" priority="31" dxfId="0">
      <formula>ROW()=EVEN(ROW())</formula>
    </cfRule>
  </conditionalFormatting>
  <conditionalFormatting sqref="B26">
    <cfRule type="expression" priority="29" dxfId="0">
      <formula>ROW()=EVEN(ROW())</formula>
    </cfRule>
  </conditionalFormatting>
  <conditionalFormatting sqref="B30">
    <cfRule type="expression" priority="28" dxfId="0">
      <formula>ROW()=EVEN(ROW())</formula>
    </cfRule>
  </conditionalFormatting>
  <conditionalFormatting sqref="B7">
    <cfRule type="expression" priority="27" dxfId="0">
      <formula>ROW()=EVEN(ROW())</formula>
    </cfRule>
  </conditionalFormatting>
  <conditionalFormatting sqref="B21">
    <cfRule type="expression" priority="23" dxfId="0">
      <formula>ROW()=EVEN(ROW())</formula>
    </cfRule>
  </conditionalFormatting>
  <conditionalFormatting sqref="B22">
    <cfRule type="expression" priority="26" dxfId="0">
      <formula>ROW()=EVEN(ROW())</formula>
    </cfRule>
  </conditionalFormatting>
  <conditionalFormatting sqref="B23">
    <cfRule type="expression" priority="25" dxfId="0">
      <formula>ROW()=EVEN(ROW())</formula>
    </cfRule>
  </conditionalFormatting>
  <conditionalFormatting sqref="B11">
    <cfRule type="expression" priority="24" dxfId="0">
      <formula>ROW()=EVEN(ROW())</formula>
    </cfRule>
  </conditionalFormatting>
  <conditionalFormatting sqref="B15">
    <cfRule type="expression" priority="10" dxfId="0">
      <formula>ROW()=EVEN(ROW())</formula>
    </cfRule>
  </conditionalFormatting>
  <conditionalFormatting sqref="B12">
    <cfRule type="expression" priority="12" dxfId="0">
      <formula>ROW()=EVEN(ROW())</formula>
    </cfRule>
  </conditionalFormatting>
  <conditionalFormatting sqref="B8">
    <cfRule type="expression" priority="22" dxfId="0">
      <formula>ROW()=EVEN(ROW())</formula>
    </cfRule>
  </conditionalFormatting>
  <conditionalFormatting sqref="B9">
    <cfRule type="expression" priority="15" dxfId="0">
      <formula>ROW()=EVEN(ROW())</formula>
    </cfRule>
  </conditionalFormatting>
  <conditionalFormatting sqref="B16">
    <cfRule type="expression" priority="21" dxfId="0">
      <formula>ROW()=EVEN(ROW())</formula>
    </cfRule>
  </conditionalFormatting>
  <conditionalFormatting sqref="B20">
    <cfRule type="expression" priority="7" dxfId="0">
      <formula>ROW()=EVEN(ROW())</formula>
    </cfRule>
  </conditionalFormatting>
  <conditionalFormatting sqref="B32">
    <cfRule type="expression" priority="30" dxfId="0">
      <formula>ROW()=EVEN(ROW())</formula>
    </cfRule>
  </conditionalFormatting>
  <conditionalFormatting sqref="B10">
    <cfRule type="expression" priority="14" dxfId="0">
      <formula>ROW()=EVEN(ROW())</formula>
    </cfRule>
  </conditionalFormatting>
  <conditionalFormatting sqref="B3">
    <cfRule type="expression" priority="20" dxfId="0">
      <formula>ROW()=EVEN(ROW())</formula>
    </cfRule>
  </conditionalFormatting>
  <conditionalFormatting sqref="B4">
    <cfRule type="expression" priority="19" dxfId="0">
      <formula>ROW()=EVEN(ROW())</formula>
    </cfRule>
  </conditionalFormatting>
  <conditionalFormatting sqref="B5">
    <cfRule type="expression" priority="18" dxfId="0">
      <formula>ROW()=EVEN(ROW())</formula>
    </cfRule>
  </conditionalFormatting>
  <conditionalFormatting sqref="B31">
    <cfRule type="expression" priority="17" dxfId="0">
      <formula>ROW()=EVEN(ROW())</formula>
    </cfRule>
  </conditionalFormatting>
  <conditionalFormatting sqref="B6">
    <cfRule type="expression" priority="16" dxfId="0">
      <formula>ROW()=EVEN(ROW())</formula>
    </cfRule>
  </conditionalFormatting>
  <conditionalFormatting sqref="B14">
    <cfRule type="expression" priority="13" dxfId="0">
      <formula>ROW()=EVEN(ROW())</formula>
    </cfRule>
  </conditionalFormatting>
  <conditionalFormatting sqref="B13">
    <cfRule type="expression" priority="11" dxfId="0">
      <formula>ROW()=EVEN(ROW())</formula>
    </cfRule>
  </conditionalFormatting>
  <conditionalFormatting sqref="B17">
    <cfRule type="expression" priority="9" dxfId="0">
      <formula>ROW()=EVEN(ROW())</formula>
    </cfRule>
  </conditionalFormatting>
  <conditionalFormatting sqref="B18">
    <cfRule type="expression" priority="8" dxfId="0">
      <formula>ROW()=EVEN(ROW())</formula>
    </cfRule>
  </conditionalFormatting>
  <conditionalFormatting sqref="B24">
    <cfRule type="expression" priority="6" dxfId="0">
      <formula>ROW()=EVEN(ROW())</formula>
    </cfRule>
  </conditionalFormatting>
  <conditionalFormatting sqref="B34">
    <cfRule type="expression" priority="5" dxfId="0">
      <formula>ROW()=EVEN(ROW())</formula>
    </cfRule>
  </conditionalFormatting>
  <conditionalFormatting sqref="B27">
    <cfRule type="expression" priority="4" dxfId="0">
      <formula>ROW()=EVEN(ROW())</formula>
    </cfRule>
  </conditionalFormatting>
  <conditionalFormatting sqref="B28">
    <cfRule type="expression" priority="3" dxfId="0">
      <formula>ROW()=EVEN(ROW())</formula>
    </cfRule>
  </conditionalFormatting>
  <conditionalFormatting sqref="B29">
    <cfRule type="expression" priority="2" dxfId="0">
      <formula>ROW()=EVEN(ROW())</formula>
    </cfRule>
  </conditionalFormatting>
  <conditionalFormatting sqref="B25">
    <cfRule type="expression" priority="1" dxfId="0">
      <formula>ROW()=EVEN(ROW())</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Maria</cp:lastModifiedBy>
  <dcterms:created xsi:type="dcterms:W3CDTF">2023-05-25T10:34:42Z</dcterms:created>
  <dcterms:modified xsi:type="dcterms:W3CDTF">2023-06-08T15:06:21Z</dcterms:modified>
  <cp:category/>
  <cp:version/>
  <cp:contentType/>
  <cp:contentStatus/>
</cp:coreProperties>
</file>