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9270" activeTab="0"/>
  </bookViews>
  <sheets>
    <sheet name="Content" sheetId="1" r:id="rId1"/>
    <sheet name="T.1_Fig. 1" sheetId="2" r:id="rId2"/>
    <sheet name="T.2_Fig 3 " sheetId="3" r:id="rId3"/>
    <sheet name="T.3 - Fig. 5" sheetId="4" r:id="rId4"/>
    <sheet name="T 4_Fig. 8" sheetId="5" r:id="rId5"/>
    <sheet name="T.5_Fig. 9" sheetId="6" r:id="rId6"/>
    <sheet name="T.6_Fig. 10" sheetId="7" r:id="rId7"/>
    <sheet name="T.7 Drink Driving definition" sheetId="8" r:id="rId8"/>
    <sheet name="T8 Fig 11" sheetId="9" r:id="rId9"/>
    <sheet name="T.9 Fig. 12" sheetId="10" r:id="rId10"/>
  </sheets>
  <externalReferences>
    <externalReference r:id="rId13"/>
  </externalReferences>
  <definedNames/>
  <calcPr fullCalcOnLoad="1"/>
</workbook>
</file>

<file path=xl/sharedStrings.xml><?xml version="1.0" encoding="utf-8"?>
<sst xmlns="http://schemas.openxmlformats.org/spreadsheetml/2006/main" count="927" uniqueCount="247">
  <si>
    <t xml:space="preserve"> </t>
  </si>
  <si>
    <t>BE</t>
  </si>
  <si>
    <t>BG</t>
  </si>
  <si>
    <t>n/a</t>
  </si>
  <si>
    <t>CZ</t>
  </si>
  <si>
    <t>DK</t>
  </si>
  <si>
    <t>DE</t>
  </si>
  <si>
    <t>EE</t>
  </si>
  <si>
    <t>IE</t>
  </si>
  <si>
    <t>EL†</t>
  </si>
  <si>
    <t>ES</t>
  </si>
  <si>
    <t>FR</t>
  </si>
  <si>
    <t>CY</t>
  </si>
  <si>
    <t>LV</t>
  </si>
  <si>
    <t>LU</t>
  </si>
  <si>
    <t>HU</t>
  </si>
  <si>
    <t>MT</t>
  </si>
  <si>
    <t>NL</t>
  </si>
  <si>
    <t>AT</t>
  </si>
  <si>
    <t>PL</t>
  </si>
  <si>
    <t>PT</t>
  </si>
  <si>
    <t>RO</t>
  </si>
  <si>
    <t>SI</t>
  </si>
  <si>
    <t>SK</t>
  </si>
  <si>
    <t>FI</t>
  </si>
  <si>
    <t>SE</t>
  </si>
  <si>
    <t>UK</t>
  </si>
  <si>
    <t>GB</t>
  </si>
  <si>
    <t>HR</t>
  </si>
  <si>
    <t>RS</t>
  </si>
  <si>
    <t>IL±</t>
  </si>
  <si>
    <t>NO</t>
  </si>
  <si>
    <t>CH</t>
  </si>
  <si>
    <t>LT</t>
  </si>
  <si>
    <t>IT*</t>
  </si>
  <si>
    <t>IL</t>
  </si>
  <si>
    <t>NO*</t>
  </si>
  <si>
    <t>Annual average % 
change between 
2001 and 2012</t>
  </si>
  <si>
    <t>EL</t>
  </si>
  <si>
    <t>IT</t>
  </si>
  <si>
    <t xml:space="preserve">PL </t>
  </si>
  <si>
    <t>EU*</t>
  </si>
  <si>
    <t>Car occupant deaths in single vehicle collisions</t>
  </si>
  <si>
    <t>Car occupant deaths in multiple vehicle collisions</t>
  </si>
  <si>
    <t xml:space="preserve">Total </t>
  </si>
  <si>
    <t>EU</t>
  </si>
  <si>
    <t xml:space="preserve">PT </t>
  </si>
  <si>
    <t>2005</t>
  </si>
  <si>
    <t>2006</t>
  </si>
  <si>
    <t>2007</t>
  </si>
  <si>
    <t>2008</t>
  </si>
  <si>
    <t>2009</t>
  </si>
  <si>
    <t>2010</t>
  </si>
  <si>
    <t>2011</t>
  </si>
  <si>
    <t>2012</t>
  </si>
  <si>
    <t>Austria</t>
  </si>
  <si>
    <t>Belgium</t>
  </si>
  <si>
    <t>Cyprus</t>
  </si>
  <si>
    <t>Denmark</t>
  </si>
  <si>
    <t>Estonia</t>
  </si>
  <si>
    <t>Finland</t>
  </si>
  <si>
    <t>France</t>
  </si>
  <si>
    <t>Germany</t>
  </si>
  <si>
    <t>Greece</t>
  </si>
  <si>
    <t>Hungary</t>
  </si>
  <si>
    <t>Ireland</t>
  </si>
  <si>
    <t>Italy</t>
  </si>
  <si>
    <t>Lithuania</t>
  </si>
  <si>
    <t>Luxembourg</t>
  </si>
  <si>
    <t>Malta</t>
  </si>
  <si>
    <t>N/A</t>
  </si>
  <si>
    <t>Portugal</t>
  </si>
  <si>
    <t>Romania</t>
  </si>
  <si>
    <t>Slovakia</t>
  </si>
  <si>
    <t>Slovenia</t>
  </si>
  <si>
    <t>Spain</t>
  </si>
  <si>
    <t>Sweden</t>
  </si>
  <si>
    <t>Great Britain</t>
  </si>
  <si>
    <t>Motorways</t>
  </si>
  <si>
    <t>Rural</t>
  </si>
  <si>
    <t>IE**</t>
  </si>
  <si>
    <t>EL***</t>
  </si>
  <si>
    <t>SK**</t>
  </si>
  <si>
    <t>SE**</t>
  </si>
  <si>
    <t xml:space="preserve">EU* </t>
  </si>
  <si>
    <t>Average 2010-2012</t>
  </si>
  <si>
    <t>Table 1 (Fig. 1).  Car occupant deaths and average annual percentage change between 2001 and 2012</t>
  </si>
  <si>
    <t>Car occupant deaths</t>
  </si>
  <si>
    <t>Car occupant deaths per billion vh-km in 2012 or latest available year</t>
  </si>
  <si>
    <t>SI*</t>
  </si>
  <si>
    <t>NL**</t>
  </si>
  <si>
    <t>UK**</t>
  </si>
  <si>
    <t>Croatia</t>
  </si>
  <si>
    <t>Norway</t>
  </si>
  <si>
    <t>Switzerland</t>
  </si>
  <si>
    <t>BE*</t>
  </si>
  <si>
    <t>DE*</t>
  </si>
  <si>
    <t>DK*</t>
  </si>
  <si>
    <t>EE***</t>
  </si>
  <si>
    <t>CY**</t>
  </si>
  <si>
    <t>or latest available year</t>
  </si>
  <si>
    <t>Country</t>
  </si>
  <si>
    <t>Israel</t>
  </si>
  <si>
    <t>The Netherlands</t>
  </si>
  <si>
    <t>Table 1</t>
  </si>
  <si>
    <t>Table 2</t>
  </si>
  <si>
    <t>Table 4</t>
  </si>
  <si>
    <t>Table 7</t>
  </si>
  <si>
    <t>Table 8</t>
  </si>
  <si>
    <t>Table 9</t>
  </si>
  <si>
    <t>Fig. 1</t>
  </si>
  <si>
    <t>Fig. 3</t>
  </si>
  <si>
    <t>Fig. 5</t>
  </si>
  <si>
    <t>Fig. 8</t>
  </si>
  <si>
    <t>Fig. 9</t>
  </si>
  <si>
    <t>Fig. 11</t>
  </si>
  <si>
    <t>Fig. 12</t>
  </si>
  <si>
    <t>Car occupant deaths and average annual percentage change between 2001 and 2012</t>
  </si>
  <si>
    <t>Car occupant deaths per billion vehicle-km</t>
  </si>
  <si>
    <t>Car occupant deaths in single vehicle collisions, rear-end, head-on, side-impact and other collisions in 2010.</t>
  </si>
  <si>
    <t>Car occupant deaths by road type in 2012 (or latest available year).</t>
  </si>
  <si>
    <t>Source: definition provided by the PIN Panellists in each country</t>
  </si>
  <si>
    <t>SafetyNet recommended definition: Any death occurring as a result of road accident in which any active participant was found with blood alcohol level above the legal limit.</t>
  </si>
  <si>
    <t>National definition of deaths attributed to drink driving if different to the SafetyNet recommended definition</t>
  </si>
  <si>
    <t xml:space="preserve">Driver under the influence of alcohol and drivers who refuse to be tested. Drivers killed on the spot might not be tested. </t>
  </si>
  <si>
    <t>SafetyNet recommended definition</t>
  </si>
  <si>
    <t xml:space="preserve">Czech Republic </t>
  </si>
  <si>
    <t xml:space="preserve">SafetyNet recommended definition. However, drivers killed on the spot might not be tested. </t>
  </si>
  <si>
    <t>Deaths in collisions where a driver was found with blood alcohol level above the legal limit. In practice, however, the Police is not systematically testing drivers for alcohol.</t>
  </si>
  <si>
    <t xml:space="preserve">SafetyNet recommended definition. </t>
  </si>
  <si>
    <t xml:space="preserve">SafetyNet recommended definition. In practice, it seems however that deaths are often attributed to drink driving only when alcohol is considered by the Police officer to be the unique contributory factor of the fatal accident. </t>
  </si>
  <si>
    <t xml:space="preserve">Latvia </t>
  </si>
  <si>
    <t>Deaths occurring as a result of a road collision in which at least one driver was found with blood alcohol level above the legal limit (0.2 g/l for novice and professional drivers, 0.4 g/l for all other drivers)</t>
  </si>
  <si>
    <t xml:space="preserve">From 2001 to 2009: killed persons of accidents where the police suspected the presence of alcohol. As from 2010 on we use SafetyNet recommended definition. </t>
  </si>
  <si>
    <t>Drivers killed on the spot might not be tested.</t>
  </si>
  <si>
    <t xml:space="preserve">Poland </t>
  </si>
  <si>
    <t>Killed people tested for alcohol. Testing might only occur when the Police suspects the presence of alcohol.</t>
  </si>
  <si>
    <t xml:space="preserve">Killed people in fatal collision where alcohol was considered by the Police officer to be one of the main contributing factor </t>
  </si>
  <si>
    <t>Killed car drivers who tested more than 0.3 g/l in post-mortem blood alcohol tests.</t>
  </si>
  <si>
    <t xml:space="preserve">People killed in a collision where one or more of the motor vehicle drivers or riders involved either refused to give a breath test specimen when requested to do so by the police (other than when incapable of doing so for medical reasons), or one of the following: a) failed a roadside breath test by registering over 0.35g/l of alcohol in their breath. b) died and was subsequently found to have more than 0.8g/l of alcohol in their blood. </t>
  </si>
  <si>
    <t xml:space="preserve">Source: National statistics provided by the PIN Panelists in each country, using each country's own method of identifying  alcohol related-deaths. </t>
  </si>
  <si>
    <t>Fig. 10</t>
  </si>
  <si>
    <t>Deaths occurring as a result of road accident in which at least one driver (excluding moped riders and cyclists) was found with blood alcohol level above the legal limit (0.2 g/l for novice drivers, 0.5g/l for all other drivers)</t>
  </si>
  <si>
    <t>Killed car drivers who tested positive (BAC &gt; 0.2) in post-mortem blood alcohol tests.</t>
  </si>
  <si>
    <t>Children killed in cars</t>
  </si>
  <si>
    <r>
      <t xml:space="preserve">Luxembourg </t>
    </r>
    <r>
      <rPr>
        <vertAlign val="superscript"/>
        <sz val="10"/>
        <rFont val="Frutiger-Roman"/>
        <family val="0"/>
      </rPr>
      <t>(2)</t>
    </r>
  </si>
  <si>
    <r>
      <t xml:space="preserve">Romania </t>
    </r>
    <r>
      <rPr>
        <vertAlign val="superscript"/>
        <sz val="10"/>
        <rFont val="Frutiger-Roman"/>
        <family val="0"/>
      </rPr>
      <t>(3)</t>
    </r>
  </si>
  <si>
    <r>
      <t xml:space="preserve">Spain </t>
    </r>
    <r>
      <rPr>
        <vertAlign val="superscript"/>
        <sz val="10"/>
        <rFont val="Frutiger-Roman"/>
        <family val="0"/>
      </rPr>
      <t>(4)</t>
    </r>
  </si>
  <si>
    <r>
      <t xml:space="preserve">(3) </t>
    </r>
    <r>
      <rPr>
        <sz val="10"/>
        <rFont val="Frutiger-Roman"/>
        <family val="0"/>
      </rPr>
      <t xml:space="preserve">RO: we considered data only since 2005 when reporting of deaths attributed to drink driving improved considerably. </t>
    </r>
  </si>
  <si>
    <r>
      <rPr>
        <vertAlign val="superscript"/>
        <sz val="10"/>
        <rFont val="Frutiger-Roman"/>
        <family val="0"/>
      </rPr>
      <t>(4)</t>
    </r>
    <r>
      <rPr>
        <sz val="10"/>
        <rFont val="Frutiger-Roman"/>
        <family val="0"/>
      </rPr>
      <t xml:space="preserve"> Killed car drivers who tested positive in post-mortem blood alcohol tests.</t>
    </r>
  </si>
  <si>
    <r>
      <rPr>
        <vertAlign val="superscript"/>
        <sz val="10"/>
        <rFont val="Frutiger-Roman"/>
        <family val="0"/>
      </rPr>
      <t>(5)</t>
    </r>
    <r>
      <rPr>
        <sz val="10"/>
        <rFont val="Frutiger-Roman"/>
        <family val="0"/>
      </rPr>
      <t xml:space="preserve"> Data for the UK is n/a.</t>
    </r>
  </si>
  <si>
    <t>2001</t>
  </si>
  <si>
    <t>2002</t>
  </si>
  <si>
    <t>2003</t>
  </si>
  <si>
    <t>2004</t>
  </si>
  <si>
    <t>Deaths occurring as a result of a road collision in which at least one driver was found with blood alcohol level above 0.5g/l (legal limit is however 0.2 g/l)</t>
  </si>
  <si>
    <t xml:space="preserve">Killed car drivers who tested positive in post-mortem blood alcohol tests. Drivers are only tested if they are assumed to be responsible for the collision. </t>
  </si>
  <si>
    <t xml:space="preserve">SafetyNet recommended definition. However killed road users are not tested for alcohol unless the prosecutor requires it. </t>
  </si>
  <si>
    <r>
      <t xml:space="preserve">Sweden </t>
    </r>
    <r>
      <rPr>
        <vertAlign val="superscript"/>
        <sz val="10"/>
        <rFont val="Frutiger-Roman"/>
        <family val="0"/>
      </rPr>
      <t>(4)</t>
    </r>
  </si>
  <si>
    <r>
      <t xml:space="preserve">Great Britain </t>
    </r>
    <r>
      <rPr>
        <vertAlign val="superscript"/>
        <sz val="10"/>
        <rFont val="Frutiger-Roman"/>
        <family val="0"/>
      </rPr>
      <t>(5)</t>
    </r>
  </si>
  <si>
    <t>SK***</t>
  </si>
  <si>
    <t>HU**</t>
  </si>
  <si>
    <t>PL†</t>
  </si>
  <si>
    <r>
      <t>IL</t>
    </r>
    <r>
      <rPr>
        <b/>
        <sz val="11"/>
        <color indexed="8"/>
        <rFont val="Calibri"/>
        <family val="2"/>
      </rPr>
      <t>±</t>
    </r>
  </si>
  <si>
    <t>Fig. 1 Average annual percentage change in car occupant deaths 2001-2012</t>
  </si>
  <si>
    <t>Source: The number of deaths were retrieved from the EU's CARE database when available and completed or updated by the PIN Panellists.</t>
  </si>
  <si>
    <t>MT: numbers of people killed in cars too small to calculate the annual average percentage change.</t>
  </si>
  <si>
    <t>PIN</t>
  </si>
  <si>
    <r>
      <t>CZ</t>
    </r>
    <r>
      <rPr>
        <b/>
        <vertAlign val="superscript"/>
        <sz val="11"/>
        <rFont val="Calibri"/>
        <family val="2"/>
      </rPr>
      <t>x</t>
    </r>
  </si>
  <si>
    <r>
      <t>ES</t>
    </r>
    <r>
      <rPr>
        <b/>
        <vertAlign val="superscript"/>
        <sz val="11"/>
        <rFont val="Calibri"/>
        <family val="2"/>
      </rPr>
      <t>x</t>
    </r>
  </si>
  <si>
    <t>Table 2 (Fig. 3). Car occupant deaths per billion vehicle-km</t>
  </si>
  <si>
    <t>SI**</t>
  </si>
  <si>
    <t>BE**</t>
  </si>
  <si>
    <t>PL*</t>
  </si>
  <si>
    <t>ES×</t>
  </si>
  <si>
    <t>CZ×**</t>
  </si>
  <si>
    <t>Estimations of vehicle-km travelled by cars were supplied by the PIN Panellists.</t>
  </si>
  <si>
    <t xml:space="preserve">Countries use various methodologies to estimate them. The reader should bear in mind that comparison is hampered because of the differences in methods of collecting data on vehicle-km travelled. </t>
  </si>
  <si>
    <t>Vh-km travelled by cars                                  (in millions)</t>
  </si>
  <si>
    <t xml:space="preserve">Fig. 3 Car occupant deaths per billion vehicle-km in 2012 (or latest year available) </t>
  </si>
  <si>
    <t>ALPHABETICAL ORDER</t>
  </si>
  <si>
    <t>RANKED</t>
  </si>
  <si>
    <r>
      <rPr>
        <i/>
        <vertAlign val="superscript"/>
        <sz val="11"/>
        <rFont val="Calibri"/>
        <family val="2"/>
      </rPr>
      <t>x</t>
    </r>
    <r>
      <rPr>
        <i/>
        <sz val="11"/>
        <rFont val="Calibri"/>
        <family val="2"/>
      </rPr>
      <t>Car occupants deaths outside urban areas per billion vh-km outside urban areas.</t>
    </r>
  </si>
  <si>
    <t>Source: EUROSTAT for children population under 15 years old. http://appsso.eurostat.ec.europa.eu/nui/show.do?dataset=yth_demo_010&amp;lang=en</t>
  </si>
  <si>
    <t xml:space="preserve">EU </t>
  </si>
  <si>
    <t xml:space="preserve">*2010-2011. </t>
  </si>
  <si>
    <t>No child was killed in cars in Cyprus in 2010-2012. No child was killed in cars in Luxembourg in 2010-2011 but two were killed in 2012. No child was killed in cars in Malta in 2011-2012 but one was killed in 2010.</t>
  </si>
  <si>
    <t>Country definition of deaths attributed to drink driving</t>
  </si>
  <si>
    <t>EU* EU28 except BG, HR, LI and SK.</t>
  </si>
  <si>
    <t>Table 3 (Fig. 5) Car occupant deaths in single vehicle collisions, rear-end, head-on, side-impact and other collisions in 2010.</t>
  </si>
  <si>
    <t>ETSC estimates based on 2008 survey on urban and rural roads.</t>
  </si>
  <si>
    <t>Bulgaria</t>
  </si>
  <si>
    <t>Czech Republic</t>
  </si>
  <si>
    <t>Latvia</t>
  </si>
  <si>
    <t>Poland</t>
  </si>
  <si>
    <t>the UK</t>
  </si>
  <si>
    <t>Serbia</t>
  </si>
  <si>
    <t>EL† (2001-2011), IL± (2003-2012). Limitations of data have prevented the inclusion of BU, LI, SK, RS and HR. See indicator box.</t>
  </si>
  <si>
    <t>Table 3</t>
  </si>
  <si>
    <t xml:space="preserve"> Table 5 (Fig 9): Daytime wearing rates of seat belts on rear seats of cars from road side independent survey in 2012, with 2005 for comparison.</t>
  </si>
  <si>
    <t>PL×</t>
  </si>
  <si>
    <t>DK†</t>
  </si>
  <si>
    <r>
      <t>FI</t>
    </r>
    <r>
      <rPr>
        <b/>
        <vertAlign val="superscript"/>
        <sz val="11"/>
        <rFont val="Calibri"/>
        <family val="2"/>
      </rPr>
      <t>x</t>
    </r>
  </si>
  <si>
    <t xml:space="preserve">Urban areas only. </t>
  </si>
  <si>
    <t>Adults only. For children below 15 the wearing rate is 97% in rear seats</t>
  </si>
  <si>
    <t>LI</t>
  </si>
  <si>
    <t>FR**</t>
  </si>
  <si>
    <t>Tab 4 (Fig 8):  Daytime wearing rates of seat belts on front seats of cars and vans from road side independent survey in 2012, with 2005 for comparison.</t>
  </si>
  <si>
    <t>Single vehicle collisions</t>
  </si>
  <si>
    <t>Rear end collisions</t>
  </si>
  <si>
    <t>Head-on collisions</t>
  </si>
  <si>
    <t>Side-impact collisions</t>
  </si>
  <si>
    <t>Other collisions</t>
  </si>
  <si>
    <t>Type of collision unknown</t>
  </si>
  <si>
    <t>*EU without BG, DE, LU,MT, GB</t>
  </si>
  <si>
    <t>Urban</t>
  </si>
  <si>
    <t>Type of collisions unknown</t>
  </si>
  <si>
    <t xml:space="preserve">Rear end collisions     </t>
  </si>
  <si>
    <r>
      <rPr>
        <vertAlign val="superscript"/>
        <sz val="10"/>
        <rFont val="Frutiger-Roman"/>
        <family val="0"/>
      </rPr>
      <t>(2)</t>
    </r>
    <r>
      <rPr>
        <sz val="10"/>
        <rFont val="Frutiger-Roman"/>
        <family val="0"/>
      </rPr>
      <t xml:space="preserve"> LU excluded as annual numbers of alcohol related deaths are &lt; or around 10.</t>
    </r>
  </si>
  <si>
    <t xml:space="preserve">SafetyNet recommended definition. However, drivers or other killed persons on the spot might not be tested. </t>
  </si>
  <si>
    <t>EL*</t>
  </si>
  <si>
    <t>Source: CARE</t>
  </si>
  <si>
    <t xml:space="preserve">EU: EU28 except BG and LT. </t>
  </si>
  <si>
    <t>Table 6 (Fig. 10): Road deaths attributed to drink driving</t>
  </si>
  <si>
    <t>Table 7: National definition of deaths attributed to drink driving</t>
  </si>
  <si>
    <t>See Table 7 Country definition of road deaths attributed to alcohol</t>
  </si>
  <si>
    <t xml:space="preserve">Table 8 (Fig 11): Percentage share of car occupants deaths by road type in 2012 or latest available year. </t>
  </si>
  <si>
    <t>Table 5</t>
  </si>
  <si>
    <t>Table 6</t>
  </si>
  <si>
    <t>Fig. 10: Difference between the average annual percentage change in the number of road deaths attributed to alcohol and the corresponding reduction for other road deaths over the 2001-2010 period</t>
  </si>
  <si>
    <t>The indicator will be updated when data for 2011 and 2012 for sufficient countries have been assembled.</t>
  </si>
  <si>
    <t>RO***</t>
  </si>
  <si>
    <t>NO***</t>
  </si>
  <si>
    <t>PT*</t>
  </si>
  <si>
    <t>2001-2008</t>
  </si>
  <si>
    <t>2003-2007</t>
  </si>
  <si>
    <t>2005-2010</t>
  </si>
  <si>
    <t>EU* EU28 except BG IE IT LU MT PT and RO</t>
  </si>
  <si>
    <t>Seatbelts wearing rates in front seats</t>
  </si>
  <si>
    <t>Seatbelts wearing rates in rear seats</t>
  </si>
  <si>
    <t>Deaths attributed to drink driving and Difference between the average annual percentage change in the number of road deaths attributed to alcohol and the corresponding reduction for other road deaths over the 2001-2010 period</t>
  </si>
  <si>
    <t>Table 9 (Fig. 12) : Children (0-14) killed in cars per million child inhabitants</t>
  </si>
  <si>
    <t>Children killed in cars per million child inhabitants</t>
  </si>
  <si>
    <t>Child inhabitants</t>
  </si>
  <si>
    <t>Children (0-14) killed in cars per million child inhabitants</t>
  </si>
  <si>
    <t>Corresponding Fig. in the Flash report</t>
  </si>
  <si>
    <t xml:space="preserve">Background Tables. PIN Flash report 27 Car occupant deaths. </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</si>
</sst>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
    <numFmt numFmtId="188" formatCode="0.00000000"/>
    <numFmt numFmtId="189" formatCode="0.000000000"/>
    <numFmt numFmtId="190" formatCode="_-* #,##0\ _€_-;\-* #,##0\ _€_-;_-* &quot;-&quot;??\ _€_-;_-@_-"/>
    <numFmt numFmtId="191" formatCode="#,##0\ \ ;\-#,##0\ \ ;0\ \ ;@\ \ "/>
    <numFmt numFmtId="192" formatCode="hh:mm:ss"/>
  </numFmts>
  <fonts count="68">
    <font>
      <sz val="11"/>
      <color theme="1"/>
      <name val="Calibri"/>
      <family val="2"/>
    </font>
    <font>
      <sz val="11"/>
      <color indexed="8"/>
      <name val="Calibri"/>
      <family val="2"/>
    </font>
    <font>
      <b/>
      <sz val="11"/>
      <color indexed="8"/>
      <name val="Calibri"/>
      <family val="2"/>
    </font>
    <font>
      <b/>
      <sz val="11"/>
      <name val="Calibri"/>
      <family val="2"/>
    </font>
    <font>
      <sz val="11"/>
      <name val="Calibri"/>
      <family val="2"/>
    </font>
    <font>
      <i/>
      <sz val="11"/>
      <color indexed="8"/>
      <name val="Calibri"/>
      <family val="2"/>
    </font>
    <font>
      <b/>
      <u val="single"/>
      <sz val="11"/>
      <color indexed="8"/>
      <name val="Calibri"/>
      <family val="2"/>
    </font>
    <font>
      <b/>
      <sz val="11"/>
      <color indexed="8"/>
      <name val="Frutiger-Roman"/>
      <family val="0"/>
    </font>
    <font>
      <i/>
      <sz val="11"/>
      <color indexed="8"/>
      <name val="Frutiger-Roman"/>
      <family val="0"/>
    </font>
    <font>
      <sz val="10"/>
      <name val="Frutiger-Roman"/>
      <family val="0"/>
    </font>
    <font>
      <i/>
      <sz val="10"/>
      <name val="Frutiger-Roman"/>
      <family val="0"/>
    </font>
    <font>
      <sz val="6"/>
      <name val="Arial"/>
      <family val="2"/>
    </font>
    <font>
      <sz val="10"/>
      <color indexed="8"/>
      <name val="Frutiger-Roman"/>
      <family val="0"/>
    </font>
    <font>
      <vertAlign val="superscript"/>
      <sz val="10"/>
      <name val="Frutiger-Roman"/>
      <family val="0"/>
    </font>
    <font>
      <sz val="11"/>
      <name val="Frutiger-Roman"/>
      <family val="0"/>
    </font>
    <font>
      <b/>
      <vertAlign val="superscript"/>
      <sz val="11"/>
      <name val="Calibri"/>
      <family val="2"/>
    </font>
    <font>
      <i/>
      <vertAlign val="superscript"/>
      <sz val="11"/>
      <name val="Calibri"/>
      <family val="2"/>
    </font>
    <font>
      <i/>
      <sz val="11"/>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Arial"/>
      <family val="2"/>
    </font>
    <font>
      <sz val="11"/>
      <color indexed="8"/>
      <name val="Frutiger-Roman"/>
      <family val="0"/>
    </font>
    <font>
      <sz val="11"/>
      <color indexed="10"/>
      <name val="Frutiger-Roman"/>
      <family val="0"/>
    </font>
    <font>
      <b/>
      <sz val="10"/>
      <color indexed="8"/>
      <name val="Frutiger Roman"/>
      <family val="0"/>
    </font>
    <font>
      <b/>
      <sz val="10"/>
      <name val="Frutiger Roman"/>
      <family val="0"/>
    </font>
    <font>
      <sz val="10"/>
      <color indexed="8"/>
      <name val="Frutiger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i/>
      <sz val="11"/>
      <color theme="1"/>
      <name val="Calibri"/>
      <family val="2"/>
    </font>
    <font>
      <sz val="11"/>
      <color theme="1"/>
      <name val="Frutiger-Roman"/>
      <family val="0"/>
    </font>
    <font>
      <sz val="11"/>
      <color rgb="FFFF0000"/>
      <name val="Frutiger-Roman"/>
      <family val="0"/>
    </font>
    <font>
      <sz val="10"/>
      <color theme="1"/>
      <name val="Frutiger-Roman"/>
      <family val="0"/>
    </font>
    <font>
      <i/>
      <sz val="11"/>
      <color theme="1"/>
      <name val="Frutiger-Roman"/>
      <family val="0"/>
    </font>
    <font>
      <sz val="10"/>
      <color theme="1"/>
      <name val="Frutiger Roman"/>
      <family val="0"/>
    </font>
    <font>
      <b/>
      <sz val="10"/>
      <color theme="1"/>
      <name val="Frutiger Roman"/>
      <family val="0"/>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3999302387238"/>
        <bgColor indexed="64"/>
      </patternFill>
    </fill>
    <fill>
      <patternFill patternType="solid">
        <fgColor theme="0"/>
        <bgColor indexed="64"/>
      </patternFill>
    </fill>
    <fill>
      <patternFill patternType="solid">
        <fgColor rgb="FF00B0F0"/>
        <bgColor indexed="64"/>
      </patternFill>
    </fill>
    <fill>
      <patternFill patternType="solid">
        <fgColor indexed="9"/>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6" tint="0.7999799847602844"/>
        <bgColor indexed="64"/>
      </patternFill>
    </fill>
    <fill>
      <patternFill patternType="solid">
        <fgColor rgb="FFFFFF00"/>
        <bgColor indexed="64"/>
      </patternFill>
    </fill>
    <fill>
      <patternFill patternType="solid">
        <fgColor theme="9" tint="-0.24997000396251678"/>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rgb="FFFFCC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thin"/>
      <right>
        <color indexed="63"/>
      </right>
      <top/>
      <bottom/>
    </border>
    <border>
      <left style="thin"/>
      <right style="thin"/>
      <top style="medium"/>
      <bottom/>
    </border>
    <border>
      <left style="thin"/>
      <right>
        <color indexed="63"/>
      </right>
      <top style="medium"/>
      <bottom/>
    </border>
    <border>
      <left style="thin"/>
      <right style="thin"/>
      <top style="thin"/>
      <bottom>
        <color indexed="63"/>
      </bottom>
    </border>
    <border>
      <left style="thin"/>
      <right>
        <color indexed="63"/>
      </right>
      <top style="thin"/>
      <bottom>
        <color indexed="63"/>
      </bottom>
    </border>
    <border>
      <left style="medium"/>
      <right style="thin"/>
      <top/>
      <bottom style="thin"/>
    </border>
    <border>
      <left style="medium"/>
      <right style="thin"/>
      <top style="medium"/>
      <bottom style="thin"/>
    </border>
    <border>
      <left style="medium"/>
      <right style="thin"/>
      <top style="thin"/>
      <botto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thin"/>
      <top/>
      <bottom>
        <color indexed="63"/>
      </bottom>
    </border>
    <border>
      <left style="thin"/>
      <right style="thin"/>
      <top/>
      <bottom/>
    </border>
    <border>
      <left>
        <color indexed="63"/>
      </left>
      <right style="thin"/>
      <top style="thin"/>
      <bottom style="thin"/>
    </border>
    <border>
      <left style="medium"/>
      <right/>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thin"/>
    </border>
    <border>
      <left style="thin"/>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0" fillId="33" borderId="0" applyFont="0" applyBorder="0" applyAlignment="0">
      <protection/>
    </xf>
    <xf numFmtId="0" fontId="11" fillId="0" borderId="0" applyNumberFormat="0" applyBorder="0" applyAlignment="0">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21">
    <xf numFmtId="0" fontId="0" fillId="0" borderId="0" xfId="0" applyFont="1" applyAlignment="1">
      <alignment/>
    </xf>
    <xf numFmtId="0" fontId="58" fillId="0" borderId="0" xfId="0" applyFont="1" applyAlignment="1">
      <alignment/>
    </xf>
    <xf numFmtId="0" fontId="0" fillId="0" borderId="0" xfId="0" applyFill="1" applyAlignment="1">
      <alignment/>
    </xf>
    <xf numFmtId="0" fontId="0" fillId="0" borderId="0" xfId="0" applyAlignment="1">
      <alignment horizontal="center"/>
    </xf>
    <xf numFmtId="3" fontId="4" fillId="0" borderId="0" xfId="0" applyNumberFormat="1" applyFont="1" applyFill="1" applyAlignment="1">
      <alignment horizontal="right"/>
    </xf>
    <xf numFmtId="0" fontId="58" fillId="0" borderId="0" xfId="0" applyFont="1" applyAlignment="1">
      <alignment/>
    </xf>
    <xf numFmtId="0" fontId="58" fillId="34" borderId="0" xfId="0" applyFont="1" applyFill="1" applyBorder="1" applyAlignment="1">
      <alignment/>
    </xf>
    <xf numFmtId="0" fontId="0" fillId="34" borderId="10" xfId="0" applyFill="1" applyBorder="1" applyAlignment="1">
      <alignment horizontal="center"/>
    </xf>
    <xf numFmtId="0" fontId="0" fillId="34" borderId="0" xfId="0" applyFill="1" applyBorder="1" applyAlignment="1">
      <alignment/>
    </xf>
    <xf numFmtId="0" fontId="0" fillId="34" borderId="0" xfId="0" applyFill="1" applyBorder="1" applyAlignment="1">
      <alignment horizontal="center"/>
    </xf>
    <xf numFmtId="0" fontId="0" fillId="34" borderId="0" xfId="0" applyFill="1" applyBorder="1" applyAlignment="1">
      <alignment horizontal="right"/>
    </xf>
    <xf numFmtId="3" fontId="0" fillId="34" borderId="0" xfId="0" applyNumberFormat="1" applyFill="1" applyBorder="1" applyAlignment="1">
      <alignment/>
    </xf>
    <xf numFmtId="3" fontId="0" fillId="34" borderId="11" xfId="0" applyNumberFormat="1" applyFill="1" applyBorder="1" applyAlignment="1">
      <alignment horizontal="right"/>
    </xf>
    <xf numFmtId="3" fontId="0" fillId="34" borderId="12" xfId="0" applyNumberFormat="1" applyFill="1" applyBorder="1" applyAlignment="1">
      <alignment horizontal="right"/>
    </xf>
    <xf numFmtId="0" fontId="0" fillId="0" borderId="11" xfId="0" applyBorder="1" applyAlignment="1">
      <alignment/>
    </xf>
    <xf numFmtId="1" fontId="0" fillId="34" borderId="11" xfId="0" applyNumberFormat="1" applyFill="1" applyBorder="1" applyAlignment="1">
      <alignment horizontal="right"/>
    </xf>
    <xf numFmtId="3" fontId="4" fillId="34" borderId="11" xfId="0" applyNumberFormat="1" applyFont="1" applyFill="1" applyBorder="1" applyAlignment="1">
      <alignment horizontal="right"/>
    </xf>
    <xf numFmtId="0" fontId="0" fillId="0" borderId="0" xfId="0" applyBorder="1" applyAlignment="1">
      <alignment/>
    </xf>
    <xf numFmtId="0" fontId="58" fillId="34" borderId="10" xfId="0" applyFont="1" applyFill="1" applyBorder="1" applyAlignment="1">
      <alignment/>
    </xf>
    <xf numFmtId="3" fontId="0" fillId="34" borderId="10" xfId="0" applyNumberFormat="1" applyFill="1" applyBorder="1" applyAlignment="1">
      <alignment/>
    </xf>
    <xf numFmtId="0" fontId="58" fillId="0" borderId="0" xfId="0" applyFont="1" applyAlignment="1">
      <alignment wrapText="1"/>
    </xf>
    <xf numFmtId="0" fontId="60" fillId="0" borderId="0" xfId="0" applyFont="1" applyAlignment="1">
      <alignment/>
    </xf>
    <xf numFmtId="0" fontId="0" fillId="0" borderId="0" xfId="0" applyNumberFormat="1" applyAlignment="1">
      <alignment horizontal="center"/>
    </xf>
    <xf numFmtId="0" fontId="0" fillId="0" borderId="0" xfId="0" applyFont="1" applyAlignment="1">
      <alignment/>
    </xf>
    <xf numFmtId="0" fontId="0" fillId="0" borderId="0" xfId="0" applyFill="1" applyAlignment="1">
      <alignment wrapText="1"/>
    </xf>
    <xf numFmtId="0" fontId="58" fillId="35" borderId="0" xfId="0" applyFont="1" applyFill="1" applyAlignment="1">
      <alignment/>
    </xf>
    <xf numFmtId="0" fontId="0" fillId="0" borderId="0" xfId="0" applyAlignment="1">
      <alignment horizontal="center"/>
    </xf>
    <xf numFmtId="0" fontId="58" fillId="0" borderId="0" xfId="0" applyFont="1" applyAlignment="1">
      <alignment horizontal="center"/>
    </xf>
    <xf numFmtId="0" fontId="58" fillId="0" borderId="0" xfId="0" applyFont="1" applyBorder="1" applyAlignment="1">
      <alignment/>
    </xf>
    <xf numFmtId="0" fontId="0" fillId="0" borderId="0" xfId="0" applyAlignment="1">
      <alignment horizontal="right"/>
    </xf>
    <xf numFmtId="0" fontId="0" fillId="34" borderId="13" xfId="0" applyFill="1" applyBorder="1" applyAlignment="1">
      <alignment horizontal="center"/>
    </xf>
    <xf numFmtId="0" fontId="58" fillId="34" borderId="13" xfId="0" applyFont="1" applyFill="1" applyBorder="1" applyAlignment="1">
      <alignment/>
    </xf>
    <xf numFmtId="0" fontId="61" fillId="0" borderId="0" xfId="0" applyFont="1" applyAlignment="1">
      <alignment/>
    </xf>
    <xf numFmtId="0" fontId="0" fillId="0" borderId="0" xfId="0" applyNumberFormat="1" applyAlignment="1">
      <alignment/>
    </xf>
    <xf numFmtId="0" fontId="0" fillId="0" borderId="0" xfId="0" applyNumberFormat="1" applyAlignment="1">
      <alignment horizontal="right"/>
    </xf>
    <xf numFmtId="49" fontId="58" fillId="0" borderId="0" xfId="0" applyNumberFormat="1" applyFont="1" applyAlignment="1">
      <alignment horizontal="left"/>
    </xf>
    <xf numFmtId="0" fontId="0" fillId="0" borderId="0" xfId="0" applyAlignment="1">
      <alignment wrapText="1"/>
    </xf>
    <xf numFmtId="187" fontId="58" fillId="0" borderId="13" xfId="0" applyNumberFormat="1" applyFont="1" applyBorder="1" applyAlignment="1">
      <alignment/>
    </xf>
    <xf numFmtId="0" fontId="2" fillId="0" borderId="0" xfId="0" applyFont="1" applyFill="1" applyBorder="1" applyAlignment="1">
      <alignment vertical="top"/>
    </xf>
    <xf numFmtId="0" fontId="5" fillId="0" borderId="0" xfId="0" applyFont="1" applyAlignment="1">
      <alignment/>
    </xf>
    <xf numFmtId="0" fontId="2" fillId="0" borderId="0" xfId="0" applyFont="1" applyAlignment="1">
      <alignment/>
    </xf>
    <xf numFmtId="0" fontId="0" fillId="0" borderId="0" xfId="0" applyFont="1" applyBorder="1" applyAlignment="1">
      <alignment/>
    </xf>
    <xf numFmtId="0" fontId="6" fillId="0" borderId="0" xfId="0" applyFont="1" applyAlignment="1">
      <alignment/>
    </xf>
    <xf numFmtId="0" fontId="3" fillId="0" borderId="14" xfId="0" applyFont="1" applyFill="1" applyBorder="1" applyAlignment="1">
      <alignment vertical="top"/>
    </xf>
    <xf numFmtId="190" fontId="4" fillId="0" borderId="15" xfId="42" applyNumberFormat="1" applyFont="1" applyFill="1" applyBorder="1" applyAlignment="1">
      <alignment horizontal="left" vertical="top"/>
    </xf>
    <xf numFmtId="190" fontId="4" fillId="0" borderId="12" xfId="42" applyNumberFormat="1" applyFont="1" applyFill="1" applyBorder="1" applyAlignment="1">
      <alignment horizontal="left" vertical="top"/>
    </xf>
    <xf numFmtId="190" fontId="4" fillId="0" borderId="16" xfId="42" applyNumberFormat="1" applyFont="1" applyFill="1" applyBorder="1" applyAlignment="1">
      <alignment horizontal="left" vertical="top"/>
    </xf>
    <xf numFmtId="190" fontId="4" fillId="0" borderId="0" xfId="42" applyNumberFormat="1" applyFont="1" applyFill="1" applyBorder="1" applyAlignment="1">
      <alignment horizontal="left" vertical="top"/>
    </xf>
    <xf numFmtId="0" fontId="7" fillId="0" borderId="0" xfId="0" applyFont="1" applyAlignment="1">
      <alignment/>
    </xf>
    <xf numFmtId="0" fontId="62" fillId="0" borderId="0" xfId="0" applyFont="1" applyAlignment="1">
      <alignment/>
    </xf>
    <xf numFmtId="0" fontId="63" fillId="0" borderId="0" xfId="0" applyFont="1" applyAlignment="1">
      <alignment/>
    </xf>
    <xf numFmtId="0" fontId="8" fillId="0" borderId="0" xfId="0" applyFont="1" applyAlignment="1">
      <alignment/>
    </xf>
    <xf numFmtId="0" fontId="64" fillId="0" borderId="0" xfId="0" applyFont="1" applyAlignment="1">
      <alignment/>
    </xf>
    <xf numFmtId="3" fontId="9" fillId="0" borderId="17" xfId="42" applyNumberFormat="1" applyFont="1" applyFill="1" applyBorder="1" applyAlignment="1">
      <alignment horizontal="right"/>
    </xf>
    <xf numFmtId="3" fontId="9" fillId="0" borderId="18" xfId="42" applyNumberFormat="1" applyFont="1" applyFill="1" applyBorder="1" applyAlignment="1">
      <alignment horizontal="right"/>
    </xf>
    <xf numFmtId="3" fontId="9" fillId="0" borderId="13" xfId="42" applyNumberFormat="1" applyFont="1" applyFill="1" applyBorder="1" applyAlignment="1">
      <alignment horizontal="right"/>
    </xf>
    <xf numFmtId="3" fontId="9" fillId="0" borderId="15" xfId="42" applyNumberFormat="1" applyFont="1" applyFill="1" applyBorder="1" applyAlignment="1">
      <alignment horizontal="right"/>
    </xf>
    <xf numFmtId="0" fontId="9" fillId="0" borderId="14" xfId="0" applyFont="1" applyFill="1" applyBorder="1" applyAlignment="1">
      <alignment/>
    </xf>
    <xf numFmtId="3" fontId="9" fillId="0" borderId="13" xfId="42" applyNumberFormat="1" applyFont="1" applyFill="1" applyBorder="1" applyAlignment="1" applyProtection="1">
      <alignment horizontal="right"/>
      <protection/>
    </xf>
    <xf numFmtId="3" fontId="9" fillId="0" borderId="13" xfId="0" applyNumberFormat="1" applyFont="1" applyFill="1" applyBorder="1" applyAlignment="1">
      <alignment horizontal="right"/>
    </xf>
    <xf numFmtId="49" fontId="62" fillId="0" borderId="0" xfId="0" applyNumberFormat="1" applyFont="1" applyAlignment="1">
      <alignment/>
    </xf>
    <xf numFmtId="3" fontId="0" fillId="0" borderId="11" xfId="0" applyNumberFormat="1" applyFill="1" applyBorder="1" applyAlignment="1">
      <alignment horizontal="right"/>
    </xf>
    <xf numFmtId="0" fontId="58" fillId="0" borderId="0" xfId="0" applyFont="1" applyAlignment="1">
      <alignment horizontal="center"/>
    </xf>
    <xf numFmtId="3" fontId="0" fillId="36" borderId="11" xfId="0" applyNumberFormat="1" applyFill="1" applyBorder="1" applyAlignment="1">
      <alignment horizontal="right"/>
    </xf>
    <xf numFmtId="190" fontId="4" fillId="0" borderId="15" xfId="42" applyNumberFormat="1" applyFont="1" applyFill="1" applyBorder="1" applyAlignment="1">
      <alignment vertical="top"/>
    </xf>
    <xf numFmtId="190" fontId="4" fillId="0" borderId="12" xfId="42" applyNumberFormat="1" applyFont="1" applyFill="1" applyBorder="1" applyAlignment="1">
      <alignment vertical="top"/>
    </xf>
    <xf numFmtId="0" fontId="4" fillId="0" borderId="0" xfId="0" applyFont="1" applyFill="1" applyBorder="1" applyAlignment="1">
      <alignment/>
    </xf>
    <xf numFmtId="191" fontId="4" fillId="0" borderId="0" xfId="61" applyNumberFormat="1" applyFont="1" applyFill="1" applyBorder="1" applyAlignment="1" applyProtection="1" quotePrefix="1">
      <alignment horizontal="right"/>
      <protection locked="0"/>
    </xf>
    <xf numFmtId="191" fontId="4" fillId="0" borderId="0" xfId="61" applyNumberFormat="1" applyFont="1" applyFill="1" applyBorder="1" applyAlignment="1" applyProtection="1">
      <alignment horizontal="right"/>
      <protection/>
    </xf>
    <xf numFmtId="3" fontId="4" fillId="0" borderId="0" xfId="0" applyNumberFormat="1" applyFont="1" applyFill="1" applyBorder="1" applyAlignment="1">
      <alignment horizontal="right"/>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Alignment="1">
      <alignment/>
    </xf>
    <xf numFmtId="0" fontId="4" fillId="0" borderId="0" xfId="0" applyFont="1" applyFill="1" applyAlignment="1">
      <alignment/>
    </xf>
    <xf numFmtId="0" fontId="4" fillId="0" borderId="0" xfId="0" applyNumberFormat="1" applyFont="1" applyFill="1" applyAlignment="1">
      <alignment horizontal="right"/>
    </xf>
    <xf numFmtId="0" fontId="4" fillId="0" borderId="0" xfId="0" applyNumberFormat="1" applyFont="1" applyFill="1" applyAlignment="1">
      <alignment/>
    </xf>
    <xf numFmtId="0" fontId="3" fillId="0" borderId="15" xfId="0" applyFont="1" applyFill="1" applyBorder="1" applyAlignment="1">
      <alignment/>
    </xf>
    <xf numFmtId="0" fontId="4" fillId="0" borderId="13" xfId="0" applyFont="1" applyFill="1" applyBorder="1" applyAlignment="1">
      <alignment horizontal="right"/>
    </xf>
    <xf numFmtId="3" fontId="4" fillId="0" borderId="13" xfId="0" applyNumberFormat="1" applyFont="1" applyFill="1" applyBorder="1" applyAlignment="1">
      <alignment horizontal="right"/>
    </xf>
    <xf numFmtId="0" fontId="3" fillId="0" borderId="13" xfId="0" applyFont="1" applyFill="1" applyBorder="1" applyAlignment="1">
      <alignment/>
    </xf>
    <xf numFmtId="0" fontId="4" fillId="0" borderId="13" xfId="0" applyFont="1" applyFill="1" applyBorder="1" applyAlignment="1">
      <alignment/>
    </xf>
    <xf numFmtId="0" fontId="3" fillId="0" borderId="0" xfId="0" applyFont="1" applyAlignment="1">
      <alignment/>
    </xf>
    <xf numFmtId="0" fontId="58" fillId="0" borderId="19" xfId="0" applyFont="1" applyBorder="1" applyAlignment="1">
      <alignment/>
    </xf>
    <xf numFmtId="3" fontId="4" fillId="0" borderId="15" xfId="0" applyNumberFormat="1" applyFont="1" applyFill="1" applyBorder="1" applyAlignment="1">
      <alignment horizontal="right"/>
    </xf>
    <xf numFmtId="0" fontId="4" fillId="0" borderId="15" xfId="0" applyFont="1" applyFill="1" applyBorder="1" applyAlignment="1">
      <alignment/>
    </xf>
    <xf numFmtId="0" fontId="3" fillId="0" borderId="19" xfId="0" applyFont="1" applyFill="1" applyBorder="1" applyAlignment="1">
      <alignment/>
    </xf>
    <xf numFmtId="0" fontId="4" fillId="0" borderId="19" xfId="0" applyFont="1" applyFill="1" applyBorder="1" applyAlignment="1">
      <alignment horizontal="right"/>
    </xf>
    <xf numFmtId="3" fontId="4" fillId="0" borderId="20" xfId="0" applyNumberFormat="1" applyFont="1" applyFill="1" applyBorder="1" applyAlignment="1">
      <alignment horizontal="right"/>
    </xf>
    <xf numFmtId="0" fontId="3" fillId="0" borderId="13" xfId="0" applyFont="1" applyFill="1" applyBorder="1" applyAlignment="1">
      <alignment horizontal="left"/>
    </xf>
    <xf numFmtId="9" fontId="4" fillId="0" borderId="0" xfId="0" applyNumberFormat="1" applyFont="1" applyFill="1" applyAlignment="1">
      <alignment/>
    </xf>
    <xf numFmtId="0" fontId="3" fillId="0" borderId="0" xfId="0" applyFont="1" applyFill="1" applyAlignment="1">
      <alignment/>
    </xf>
    <xf numFmtId="0" fontId="9" fillId="0" borderId="13" xfId="0" applyFont="1" applyFill="1" applyBorder="1" applyAlignment="1">
      <alignment/>
    </xf>
    <xf numFmtId="0" fontId="9" fillId="0" borderId="21" xfId="0" applyFont="1" applyFill="1" applyBorder="1" applyAlignment="1">
      <alignment/>
    </xf>
    <xf numFmtId="0" fontId="9" fillId="0" borderId="0" xfId="0" applyFont="1" applyFill="1" applyAlignment="1">
      <alignment/>
    </xf>
    <xf numFmtId="0" fontId="9" fillId="0" borderId="22" xfId="0" applyFont="1" applyFill="1" applyBorder="1" applyAlignment="1">
      <alignment/>
    </xf>
    <xf numFmtId="0" fontId="9" fillId="0" borderId="23" xfId="0" applyFont="1" applyFill="1" applyBorder="1" applyAlignment="1">
      <alignment/>
    </xf>
    <xf numFmtId="3" fontId="10" fillId="0" borderId="13" xfId="42" applyNumberFormat="1" applyFont="1" applyFill="1" applyBorder="1" applyAlignment="1">
      <alignment horizontal="right"/>
    </xf>
    <xf numFmtId="0" fontId="9" fillId="0" borderId="24" xfId="0" applyFont="1" applyFill="1" applyBorder="1" applyAlignment="1">
      <alignment/>
    </xf>
    <xf numFmtId="0" fontId="14" fillId="0" borderId="0" xfId="0" applyFont="1" applyFill="1" applyAlignment="1">
      <alignment/>
    </xf>
    <xf numFmtId="0" fontId="14" fillId="0" borderId="0" xfId="0" applyFont="1" applyFill="1" applyAlignment="1">
      <alignment wrapText="1"/>
    </xf>
    <xf numFmtId="49" fontId="13" fillId="0" borderId="0" xfId="0" applyNumberFormat="1" applyFont="1" applyFill="1" applyAlignment="1">
      <alignment/>
    </xf>
    <xf numFmtId="49" fontId="14" fillId="0" borderId="0" xfId="0" applyNumberFormat="1" applyFont="1" applyFill="1" applyAlignment="1">
      <alignment/>
    </xf>
    <xf numFmtId="49" fontId="14" fillId="0" borderId="0" xfId="0" applyNumberFormat="1" applyFont="1" applyFill="1" applyAlignment="1">
      <alignment wrapText="1"/>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xf>
    <xf numFmtId="3" fontId="9" fillId="0" borderId="30" xfId="42" applyNumberFormat="1" applyFont="1" applyFill="1" applyBorder="1" applyAlignment="1">
      <alignment horizontal="right"/>
    </xf>
    <xf numFmtId="3" fontId="9" fillId="0" borderId="16" xfId="42" applyNumberFormat="1" applyFont="1" applyFill="1" applyBorder="1" applyAlignment="1">
      <alignment horizontal="right"/>
    </xf>
    <xf numFmtId="3" fontId="9" fillId="0" borderId="30" xfId="0" applyNumberFormat="1" applyFont="1" applyFill="1" applyBorder="1" applyAlignment="1">
      <alignment horizontal="right"/>
    </xf>
    <xf numFmtId="3" fontId="9" fillId="0" borderId="19" xfId="42" applyNumberFormat="1" applyFont="1" applyFill="1" applyBorder="1" applyAlignment="1">
      <alignment horizontal="right"/>
    </xf>
    <xf numFmtId="0" fontId="4" fillId="0" borderId="12" xfId="0" applyFont="1" applyFill="1" applyBorder="1" applyAlignment="1">
      <alignment horizontal="left"/>
    </xf>
    <xf numFmtId="0" fontId="4" fillId="0" borderId="31" xfId="0" applyFont="1" applyFill="1" applyBorder="1" applyAlignment="1">
      <alignment horizontal="left"/>
    </xf>
    <xf numFmtId="0" fontId="3" fillId="0" borderId="24" xfId="0" applyFont="1" applyFill="1" applyBorder="1" applyAlignment="1">
      <alignment vertical="top"/>
    </xf>
    <xf numFmtId="0" fontId="4" fillId="0" borderId="22" xfId="0" applyFont="1" applyFill="1" applyBorder="1" applyAlignment="1">
      <alignment horizontal="lef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4" fillId="0" borderId="33" xfId="0" applyFont="1" applyFill="1" applyBorder="1" applyAlignment="1">
      <alignment/>
    </xf>
    <xf numFmtId="0" fontId="4" fillId="0" borderId="34" xfId="0" applyFont="1" applyFill="1" applyBorder="1" applyAlignment="1">
      <alignment/>
    </xf>
    <xf numFmtId="0" fontId="4" fillId="0" borderId="11" xfId="0" applyFont="1" applyFill="1" applyBorder="1" applyAlignment="1">
      <alignment horizontal="left"/>
    </xf>
    <xf numFmtId="0" fontId="4" fillId="0" borderId="35" xfId="0" applyFont="1" applyFill="1" applyBorder="1" applyAlignment="1">
      <alignment horizontal="left"/>
    </xf>
    <xf numFmtId="0" fontId="4" fillId="0" borderId="12" xfId="0" applyFont="1" applyFill="1" applyBorder="1" applyAlignment="1">
      <alignment/>
    </xf>
    <xf numFmtId="0" fontId="4" fillId="0" borderId="31" xfId="0" applyFont="1" applyFill="1" applyBorder="1" applyAlignment="1">
      <alignment/>
    </xf>
    <xf numFmtId="0" fontId="4" fillId="0" borderId="0" xfId="0" applyFont="1" applyFill="1" applyBorder="1" applyAlignment="1">
      <alignment horizontal="left"/>
    </xf>
    <xf numFmtId="0" fontId="4" fillId="0" borderId="11" xfId="0" applyFont="1" applyFill="1" applyBorder="1" applyAlignment="1">
      <alignment/>
    </xf>
    <xf numFmtId="0" fontId="4" fillId="0" borderId="35" xfId="0" applyFont="1" applyFill="1" applyBorder="1" applyAlignment="1">
      <alignment/>
    </xf>
    <xf numFmtId="3" fontId="12" fillId="0" borderId="13" xfId="0" applyNumberFormat="1" applyFont="1" applyBorder="1" applyAlignment="1">
      <alignment horizontal="right"/>
    </xf>
    <xf numFmtId="0" fontId="9" fillId="0" borderId="13" xfId="0" applyFont="1" applyFill="1" applyBorder="1" applyAlignment="1">
      <alignment horizontal="right"/>
    </xf>
    <xf numFmtId="0" fontId="12" fillId="0" borderId="13" xfId="0" applyFont="1" applyBorder="1" applyAlignment="1">
      <alignment horizontal="right"/>
    </xf>
    <xf numFmtId="0" fontId="4" fillId="0" borderId="12" xfId="0" applyFont="1" applyFill="1" applyBorder="1" applyAlignment="1">
      <alignment/>
    </xf>
    <xf numFmtId="2" fontId="3" fillId="0" borderId="36" xfId="0" applyNumberFormat="1" applyFont="1" applyFill="1" applyBorder="1" applyAlignment="1">
      <alignment/>
    </xf>
    <xf numFmtId="0" fontId="4" fillId="0" borderId="13" xfId="0" applyFont="1" applyBorder="1" applyAlignment="1">
      <alignment/>
    </xf>
    <xf numFmtId="0" fontId="3" fillId="0" borderId="13" xfId="0" applyFont="1" applyBorder="1" applyAlignment="1">
      <alignment vertical="center" wrapText="1"/>
    </xf>
    <xf numFmtId="1" fontId="4" fillId="0" borderId="13" xfId="0" applyNumberFormat="1" applyFont="1" applyBorder="1" applyAlignment="1">
      <alignment/>
    </xf>
    <xf numFmtId="3" fontId="4" fillId="0" borderId="13" xfId="0" applyNumberFormat="1" applyFont="1" applyBorder="1" applyAlignment="1">
      <alignment/>
    </xf>
    <xf numFmtId="2" fontId="3" fillId="0" borderId="13" xfId="0" applyNumberFormat="1" applyFont="1" applyBorder="1" applyAlignment="1">
      <alignment/>
    </xf>
    <xf numFmtId="1" fontId="4" fillId="0" borderId="13" xfId="0" applyNumberFormat="1" applyFont="1" applyFill="1" applyBorder="1" applyAlignment="1">
      <alignment horizontal="right"/>
    </xf>
    <xf numFmtId="0" fontId="3" fillId="0" borderId="13" xfId="0" applyFont="1" applyBorder="1" applyAlignment="1">
      <alignment/>
    </xf>
    <xf numFmtId="2" fontId="3" fillId="0" borderId="13" xfId="0" applyNumberFormat="1" applyFont="1" applyBorder="1" applyAlignment="1">
      <alignment/>
    </xf>
    <xf numFmtId="0" fontId="4" fillId="34" borderId="0" xfId="0" applyFont="1" applyFill="1" applyAlignment="1">
      <alignment/>
    </xf>
    <xf numFmtId="1" fontId="4" fillId="0" borderId="13" xfId="0" applyNumberFormat="1" applyFont="1" applyBorder="1" applyAlignment="1">
      <alignment horizontal="right"/>
    </xf>
    <xf numFmtId="3" fontId="4" fillId="0" borderId="19" xfId="0" applyNumberFormat="1" applyFont="1" applyBorder="1" applyAlignment="1">
      <alignment/>
    </xf>
    <xf numFmtId="2" fontId="3" fillId="0" borderId="19" xfId="0" applyNumberFormat="1" applyFont="1" applyBorder="1" applyAlignment="1">
      <alignment/>
    </xf>
    <xf numFmtId="0" fontId="3" fillId="37" borderId="0" xfId="0" applyFont="1" applyFill="1" applyAlignment="1">
      <alignment/>
    </xf>
    <xf numFmtId="0" fontId="58" fillId="37" borderId="0" xfId="0" applyFont="1" applyFill="1" applyAlignment="1">
      <alignment/>
    </xf>
    <xf numFmtId="0" fontId="4" fillId="0" borderId="13" xfId="0" applyFont="1" applyBorder="1" applyAlignment="1">
      <alignment horizontal="right"/>
    </xf>
    <xf numFmtId="3" fontId="4" fillId="0" borderId="13" xfId="0" applyNumberFormat="1" applyFont="1" applyBorder="1" applyAlignment="1">
      <alignment horizontal="right"/>
    </xf>
    <xf numFmtId="3" fontId="4" fillId="0" borderId="15" xfId="0" applyNumberFormat="1" applyFont="1" applyBorder="1" applyAlignment="1">
      <alignment horizontal="right"/>
    </xf>
    <xf numFmtId="0" fontId="3" fillId="0" borderId="0" xfId="0" applyFont="1" applyFill="1" applyAlignment="1">
      <alignment horizontal="left"/>
    </xf>
    <xf numFmtId="180" fontId="58" fillId="34" borderId="13" xfId="0" applyNumberFormat="1" applyFont="1" applyFill="1" applyBorder="1" applyAlignment="1">
      <alignment horizontal="center"/>
    </xf>
    <xf numFmtId="180" fontId="3" fillId="34" borderId="13" xfId="0" applyNumberFormat="1" applyFont="1" applyFill="1" applyBorder="1" applyAlignment="1">
      <alignment horizontal="center"/>
    </xf>
    <xf numFmtId="0" fontId="4" fillId="0" borderId="0" xfId="0" applyFont="1" applyBorder="1" applyAlignment="1">
      <alignment/>
    </xf>
    <xf numFmtId="0" fontId="4" fillId="0" borderId="11" xfId="0" applyFont="1" applyBorder="1" applyAlignment="1">
      <alignment/>
    </xf>
    <xf numFmtId="3" fontId="58" fillId="34" borderId="10" xfId="0" applyNumberFormat="1" applyFont="1" applyFill="1" applyBorder="1" applyAlignment="1">
      <alignment horizontal="right"/>
    </xf>
    <xf numFmtId="0" fontId="58" fillId="34" borderId="13" xfId="0" applyFont="1" applyFill="1" applyBorder="1" applyAlignment="1">
      <alignment horizontal="center"/>
    </xf>
    <xf numFmtId="0" fontId="4" fillId="0" borderId="0" xfId="0" applyFont="1" applyFill="1" applyAlignment="1">
      <alignment wrapText="1"/>
    </xf>
    <xf numFmtId="3" fontId="58" fillId="0" borderId="0" xfId="0" applyNumberFormat="1" applyFont="1" applyAlignment="1">
      <alignment/>
    </xf>
    <xf numFmtId="187" fontId="58" fillId="0" borderId="13" xfId="0" applyNumberFormat="1" applyFont="1" applyBorder="1" applyAlignment="1">
      <alignment horizontal="right"/>
    </xf>
    <xf numFmtId="187" fontId="3" fillId="0" borderId="13" xfId="0" applyNumberFormat="1" applyFont="1" applyFill="1" applyBorder="1" applyAlignment="1">
      <alignment horizontal="right"/>
    </xf>
    <xf numFmtId="0" fontId="58" fillId="0" borderId="0" xfId="0" applyFont="1" applyAlignment="1">
      <alignment horizontal="left" wrapText="1"/>
    </xf>
    <xf numFmtId="0" fontId="58" fillId="37" borderId="0" xfId="0" applyFont="1" applyFill="1" applyAlignment="1">
      <alignment horizontal="center"/>
    </xf>
    <xf numFmtId="0" fontId="58" fillId="38" borderId="13" xfId="0" applyFont="1" applyFill="1" applyBorder="1" applyAlignment="1">
      <alignment/>
    </xf>
    <xf numFmtId="0" fontId="3" fillId="38" borderId="13" xfId="0" applyFont="1" applyFill="1" applyBorder="1" applyAlignment="1">
      <alignment/>
    </xf>
    <xf numFmtId="0" fontId="3" fillId="39" borderId="13" xfId="0" applyFont="1" applyFill="1" applyBorder="1" applyAlignment="1">
      <alignment/>
    </xf>
    <xf numFmtId="0" fontId="3" fillId="40" borderId="13" xfId="0" applyFont="1" applyFill="1" applyBorder="1" applyAlignment="1">
      <alignment/>
    </xf>
    <xf numFmtId="0" fontId="17" fillId="0" borderId="0" xfId="0" applyNumberFormat="1" applyFont="1" applyFill="1" applyAlignment="1">
      <alignment/>
    </xf>
    <xf numFmtId="0" fontId="58" fillId="2" borderId="13" xfId="0" applyFont="1" applyFill="1" applyBorder="1" applyAlignment="1">
      <alignment/>
    </xf>
    <xf numFmtId="0" fontId="2" fillId="2" borderId="13" xfId="0" applyFont="1" applyFill="1" applyBorder="1" applyAlignment="1">
      <alignment/>
    </xf>
    <xf numFmtId="0" fontId="3" fillId="2" borderId="13" xfId="0" applyFont="1" applyFill="1" applyBorder="1" applyAlignment="1">
      <alignment/>
    </xf>
    <xf numFmtId="180" fontId="0" fillId="38" borderId="13" xfId="0" applyNumberFormat="1" applyFill="1" applyBorder="1" applyAlignment="1">
      <alignment/>
    </xf>
    <xf numFmtId="0" fontId="58" fillId="39" borderId="13" xfId="0" applyFont="1" applyFill="1" applyBorder="1" applyAlignment="1">
      <alignment/>
    </xf>
    <xf numFmtId="180" fontId="0" fillId="39" borderId="13" xfId="0" applyNumberFormat="1" applyFill="1" applyBorder="1" applyAlignment="1">
      <alignment/>
    </xf>
    <xf numFmtId="0" fontId="58" fillId="40" borderId="13" xfId="0" applyFont="1" applyFill="1" applyBorder="1" applyAlignment="1">
      <alignment/>
    </xf>
    <xf numFmtId="180" fontId="0" fillId="40" borderId="13" xfId="0" applyNumberFormat="1" applyFill="1" applyBorder="1" applyAlignment="1">
      <alignment/>
    </xf>
    <xf numFmtId="180" fontId="4" fillId="40" borderId="13" xfId="0" applyNumberFormat="1" applyFont="1" applyFill="1" applyBorder="1" applyAlignment="1">
      <alignment/>
    </xf>
    <xf numFmtId="3" fontId="18" fillId="34" borderId="13"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3" fontId="18" fillId="0" borderId="0" xfId="0" applyNumberFormat="1" applyFont="1" applyFill="1" applyBorder="1" applyAlignment="1">
      <alignment/>
    </xf>
    <xf numFmtId="0" fontId="0" fillId="35" borderId="0" xfId="0" applyFont="1" applyFill="1" applyAlignment="1">
      <alignment/>
    </xf>
    <xf numFmtId="2" fontId="3" fillId="0" borderId="13" xfId="0" applyNumberFormat="1" applyFont="1" applyFill="1" applyBorder="1" applyAlignment="1">
      <alignment/>
    </xf>
    <xf numFmtId="0" fontId="3" fillId="37" borderId="0" xfId="0" applyFont="1" applyFill="1" applyBorder="1" applyAlignment="1">
      <alignment/>
    </xf>
    <xf numFmtId="2" fontId="3" fillId="0" borderId="13" xfId="0" applyNumberFormat="1" applyFont="1" applyFill="1" applyBorder="1" applyAlignment="1">
      <alignment horizontal="right"/>
    </xf>
    <xf numFmtId="0" fontId="4" fillId="2" borderId="13" xfId="0" applyFont="1" applyFill="1" applyBorder="1" applyAlignment="1">
      <alignment/>
    </xf>
    <xf numFmtId="3" fontId="4" fillId="2" borderId="13" xfId="0" applyNumberFormat="1" applyFont="1" applyFill="1" applyBorder="1" applyAlignment="1">
      <alignment/>
    </xf>
    <xf numFmtId="3" fontId="18" fillId="2" borderId="13" xfId="0" applyNumberFormat="1" applyFont="1" applyFill="1" applyBorder="1" applyAlignment="1">
      <alignment horizontal="right"/>
    </xf>
    <xf numFmtId="2" fontId="3" fillId="2" borderId="13" xfId="0" applyNumberFormat="1" applyFont="1" applyFill="1" applyBorder="1" applyAlignment="1">
      <alignment/>
    </xf>
    <xf numFmtId="3" fontId="3" fillId="0" borderId="13" xfId="0" applyNumberFormat="1" applyFont="1" applyFill="1" applyBorder="1" applyAlignment="1">
      <alignment/>
    </xf>
    <xf numFmtId="1" fontId="4" fillId="2" borderId="13" xfId="0" applyNumberFormat="1" applyFont="1" applyFill="1" applyBorder="1" applyAlignment="1">
      <alignment horizontal="right"/>
    </xf>
    <xf numFmtId="3" fontId="18" fillId="2" borderId="13" xfId="0" applyNumberFormat="1" applyFont="1" applyFill="1" applyBorder="1" applyAlignment="1">
      <alignment/>
    </xf>
    <xf numFmtId="0" fontId="4" fillId="2" borderId="13" xfId="0" applyFont="1" applyFill="1" applyBorder="1" applyAlignment="1">
      <alignment horizontal="right"/>
    </xf>
    <xf numFmtId="187" fontId="3" fillId="0" borderId="0" xfId="0" applyNumberFormat="1" applyFont="1" applyAlignment="1">
      <alignment/>
    </xf>
    <xf numFmtId="187" fontId="3" fillId="34" borderId="13" xfId="0" applyNumberFormat="1" applyFont="1" applyFill="1" applyBorder="1" applyAlignment="1">
      <alignment/>
    </xf>
    <xf numFmtId="187" fontId="3" fillId="0" borderId="13" xfId="0" applyNumberFormat="1" applyFont="1" applyBorder="1" applyAlignment="1">
      <alignment/>
    </xf>
    <xf numFmtId="187" fontId="3" fillId="0" borderId="13" xfId="0" applyNumberFormat="1" applyFont="1" applyBorder="1" applyAlignment="1">
      <alignment/>
    </xf>
    <xf numFmtId="187" fontId="0" fillId="0" borderId="13" xfId="0" applyNumberFormat="1" applyFont="1" applyBorder="1" applyAlignment="1">
      <alignment/>
    </xf>
    <xf numFmtId="187" fontId="3" fillId="2" borderId="13" xfId="0" applyNumberFormat="1" applyFont="1" applyFill="1" applyBorder="1" applyAlignment="1">
      <alignment/>
    </xf>
    <xf numFmtId="0" fontId="65" fillId="0" borderId="0" xfId="0" applyFont="1" applyAlignment="1">
      <alignment horizontal="justify"/>
    </xf>
    <xf numFmtId="0" fontId="65" fillId="0" borderId="0" xfId="0" applyFont="1" applyAlignment="1">
      <alignment horizontal="left"/>
    </xf>
    <xf numFmtId="187" fontId="58" fillId="38" borderId="13" xfId="0" applyNumberFormat="1" applyFont="1" applyFill="1" applyBorder="1" applyAlignment="1">
      <alignment/>
    </xf>
    <xf numFmtId="187" fontId="58" fillId="39" borderId="13" xfId="0" applyNumberFormat="1" applyFont="1" applyFill="1" applyBorder="1" applyAlignment="1">
      <alignment/>
    </xf>
    <xf numFmtId="187" fontId="58" fillId="40" borderId="13" xfId="0" applyNumberFormat="1" applyFont="1" applyFill="1" applyBorder="1" applyAlignment="1">
      <alignment/>
    </xf>
    <xf numFmtId="9" fontId="4" fillId="0" borderId="0" xfId="0" applyNumberFormat="1" applyFont="1" applyAlignment="1">
      <alignment horizontal="center"/>
    </xf>
    <xf numFmtId="9" fontId="4" fillId="0" borderId="0" xfId="0" applyNumberFormat="1" applyFont="1" applyFill="1" applyAlignment="1">
      <alignment horizontal="center"/>
    </xf>
    <xf numFmtId="0" fontId="58" fillId="0" borderId="0" xfId="0" applyFont="1" applyAlignment="1">
      <alignment horizontal="left"/>
    </xf>
    <xf numFmtId="0" fontId="0" fillId="0" borderId="0" xfId="0" applyAlignment="1">
      <alignment horizontal="left"/>
    </xf>
    <xf numFmtId="1" fontId="0" fillId="0" borderId="0" xfId="0" applyNumberFormat="1" applyFill="1" applyAlignment="1">
      <alignment horizontal="left"/>
    </xf>
    <xf numFmtId="0" fontId="0" fillId="0" borderId="0" xfId="0" applyFill="1" applyAlignment="1">
      <alignment horizontal="left"/>
    </xf>
    <xf numFmtId="49" fontId="4" fillId="0" borderId="0" xfId="0" applyNumberFormat="1" applyFont="1" applyFill="1" applyAlignment="1">
      <alignment horizontal="left"/>
    </xf>
    <xf numFmtId="9" fontId="0" fillId="0" borderId="0" xfId="0" applyNumberFormat="1" applyAlignment="1">
      <alignment/>
    </xf>
    <xf numFmtId="9" fontId="4" fillId="0" borderId="0" xfId="0" applyNumberFormat="1" applyFont="1" applyFill="1" applyAlignment="1">
      <alignment horizontal="right"/>
    </xf>
    <xf numFmtId="0" fontId="4" fillId="0" borderId="0" xfId="0" applyNumberFormat="1" applyFont="1" applyFill="1" applyAlignment="1">
      <alignment horizontal="left"/>
    </xf>
    <xf numFmtId="0" fontId="59" fillId="0" borderId="0" xfId="0" applyFont="1" applyAlignment="1">
      <alignment horizontal="left"/>
    </xf>
    <xf numFmtId="49" fontId="3" fillId="0" borderId="0" xfId="0" applyNumberFormat="1" applyFont="1" applyFill="1" applyAlignment="1">
      <alignment horizontal="left"/>
    </xf>
    <xf numFmtId="0" fontId="4" fillId="41" borderId="0" xfId="0" applyFont="1" applyFill="1" applyAlignment="1">
      <alignment/>
    </xf>
    <xf numFmtId="0" fontId="58" fillId="0" borderId="13" xfId="0" applyFont="1" applyBorder="1" applyAlignment="1">
      <alignment/>
    </xf>
    <xf numFmtId="0" fontId="58" fillId="0" borderId="13" xfId="0" applyFont="1" applyFill="1" applyBorder="1" applyAlignment="1">
      <alignment/>
    </xf>
    <xf numFmtId="9" fontId="0" fillId="14" borderId="13" xfId="0" applyNumberFormat="1" applyFill="1" applyBorder="1" applyAlignment="1">
      <alignment/>
    </xf>
    <xf numFmtId="9" fontId="58" fillId="14" borderId="13" xfId="0" applyNumberFormat="1" applyFont="1" applyFill="1" applyBorder="1" applyAlignment="1">
      <alignment/>
    </xf>
    <xf numFmtId="10" fontId="0" fillId="0" borderId="0" xfId="0" applyNumberFormat="1" applyFont="1" applyAlignment="1">
      <alignment/>
    </xf>
    <xf numFmtId="0" fontId="58" fillId="0" borderId="0" xfId="0" applyFont="1" applyBorder="1" applyAlignment="1">
      <alignment horizontal="left" wrapText="1"/>
    </xf>
    <xf numFmtId="0" fontId="58" fillId="2" borderId="0" xfId="0" applyFont="1" applyFill="1" applyAlignment="1">
      <alignment horizontal="center"/>
    </xf>
    <xf numFmtId="0" fontId="58" fillId="0" borderId="0" xfId="0" applyFont="1" applyAlignment="1">
      <alignment horizontal="center" wrapText="1"/>
    </xf>
    <xf numFmtId="0" fontId="58" fillId="0" borderId="0" xfId="0" applyFont="1" applyAlignment="1">
      <alignment horizontal="left" wrapText="1"/>
    </xf>
    <xf numFmtId="0" fontId="0" fillId="2" borderId="0" xfId="0" applyFill="1" applyAlignment="1">
      <alignment horizontal="center"/>
    </xf>
    <xf numFmtId="0" fontId="58" fillId="14" borderId="13" xfId="0" applyFont="1" applyFill="1" applyBorder="1" applyAlignment="1">
      <alignment horizontal="center" wrapText="1"/>
    </xf>
    <xf numFmtId="0" fontId="58" fillId="14" borderId="19" xfId="0" applyFont="1" applyFill="1" applyBorder="1" applyAlignment="1">
      <alignment horizontal="center" wrapText="1"/>
    </xf>
    <xf numFmtId="0" fontId="58" fillId="0" borderId="13" xfId="0" applyFont="1" applyBorder="1" applyAlignment="1">
      <alignment horizontal="center"/>
    </xf>
    <xf numFmtId="0" fontId="13" fillId="0" borderId="0" xfId="0" applyFont="1" applyFill="1" applyAlignment="1">
      <alignment horizontal="left" wrapText="1"/>
    </xf>
    <xf numFmtId="190" fontId="4" fillId="0" borderId="35" xfId="42" applyNumberFormat="1" applyFont="1" applyFill="1" applyBorder="1" applyAlignment="1">
      <alignment horizontal="left" vertical="top"/>
    </xf>
    <xf numFmtId="190" fontId="4" fillId="0" borderId="36" xfId="42" applyNumberFormat="1" applyFont="1" applyFill="1" applyBorder="1" applyAlignment="1">
      <alignment horizontal="left" vertical="top"/>
    </xf>
    <xf numFmtId="190" fontId="4" fillId="0" borderId="31" xfId="42" applyNumberFormat="1" applyFont="1" applyFill="1" applyBorder="1" applyAlignment="1">
      <alignment horizontal="left" vertical="top"/>
    </xf>
    <xf numFmtId="190" fontId="4" fillId="0" borderId="13" xfId="42" applyNumberFormat="1" applyFont="1" applyFill="1" applyBorder="1" applyAlignment="1">
      <alignment horizontal="left" vertical="top"/>
    </xf>
    <xf numFmtId="190" fontId="4" fillId="0" borderId="15" xfId="42" applyNumberFormat="1" applyFont="1" applyFill="1" applyBorder="1" applyAlignment="1">
      <alignment horizontal="left" vertical="top"/>
    </xf>
    <xf numFmtId="190" fontId="4" fillId="0" borderId="12" xfId="42" applyNumberFormat="1" applyFont="1" applyFill="1" applyBorder="1" applyAlignment="1">
      <alignment horizontal="left" vertical="top"/>
    </xf>
    <xf numFmtId="190" fontId="4" fillId="0" borderId="37" xfId="42" applyNumberFormat="1" applyFont="1" applyFill="1" applyBorder="1" applyAlignment="1">
      <alignment horizontal="left" vertical="top"/>
    </xf>
    <xf numFmtId="190" fontId="4" fillId="0" borderId="11" xfId="42" applyNumberFormat="1" applyFont="1" applyFill="1" applyBorder="1" applyAlignment="1">
      <alignment horizontal="left" vertical="top"/>
    </xf>
    <xf numFmtId="190" fontId="4" fillId="0" borderId="15" xfId="42" applyNumberFormat="1" applyFont="1" applyFill="1" applyBorder="1" applyAlignment="1">
      <alignment horizontal="left" vertical="top" wrapText="1"/>
    </xf>
    <xf numFmtId="190" fontId="4" fillId="0" borderId="12" xfId="42" applyNumberFormat="1" applyFont="1" applyFill="1" applyBorder="1" applyAlignment="1">
      <alignment horizontal="left" vertical="top" wrapText="1"/>
    </xf>
    <xf numFmtId="190" fontId="4" fillId="0" borderId="31" xfId="42" applyNumberFormat="1" applyFont="1" applyFill="1" applyBorder="1" applyAlignment="1">
      <alignment horizontal="left" vertical="top" wrapText="1"/>
    </xf>
    <xf numFmtId="0" fontId="4" fillId="0" borderId="15" xfId="0" applyFont="1" applyFill="1" applyBorder="1" applyAlignment="1">
      <alignment horizontal="left"/>
    </xf>
    <xf numFmtId="0" fontId="4" fillId="0" borderId="12" xfId="0" applyFont="1" applyFill="1" applyBorder="1" applyAlignment="1">
      <alignment horizontal="left"/>
    </xf>
    <xf numFmtId="0" fontId="4" fillId="0" borderId="31" xfId="0" applyFont="1" applyFill="1" applyBorder="1" applyAlignment="1">
      <alignment horizontal="left"/>
    </xf>
    <xf numFmtId="0" fontId="4" fillId="0" borderId="15" xfId="42" applyNumberFormat="1" applyFont="1" applyFill="1" applyBorder="1" applyAlignment="1">
      <alignment horizontal="left" vertical="top" wrapText="1"/>
    </xf>
    <xf numFmtId="0" fontId="4" fillId="0" borderId="12" xfId="42" applyNumberFormat="1" applyFont="1" applyFill="1" applyBorder="1" applyAlignment="1">
      <alignment horizontal="left" vertical="top" wrapText="1"/>
    </xf>
    <xf numFmtId="0" fontId="4" fillId="0" borderId="31" xfId="42" applyNumberFormat="1" applyFont="1" applyFill="1" applyBorder="1" applyAlignment="1">
      <alignment horizontal="left" vertical="top" wrapText="1"/>
    </xf>
    <xf numFmtId="190" fontId="4" fillId="0" borderId="37" xfId="42" applyNumberFormat="1" applyFont="1" applyFill="1" applyBorder="1" applyAlignment="1">
      <alignment vertical="top"/>
    </xf>
    <xf numFmtId="190" fontId="4" fillId="0" borderId="11" xfId="42" applyNumberFormat="1" applyFont="1" applyFill="1" applyBorder="1" applyAlignment="1">
      <alignment vertical="top"/>
    </xf>
    <xf numFmtId="190" fontId="4" fillId="0" borderId="0" xfId="42" applyNumberFormat="1" applyFont="1" applyFill="1" applyBorder="1" applyAlignment="1">
      <alignment vertical="top"/>
    </xf>
    <xf numFmtId="190" fontId="4" fillId="0" borderId="15" xfId="42" applyNumberFormat="1" applyFont="1" applyFill="1" applyBorder="1" applyAlignment="1">
      <alignment vertical="top"/>
    </xf>
    <xf numFmtId="190" fontId="4" fillId="0" borderId="12" xfId="42" applyNumberFormat="1" applyFont="1" applyFill="1" applyBorder="1" applyAlignment="1">
      <alignment vertical="top"/>
    </xf>
    <xf numFmtId="190" fontId="4" fillId="0" borderId="15" xfId="42" applyNumberFormat="1" applyFont="1" applyFill="1" applyBorder="1" applyAlignment="1">
      <alignment vertical="top" wrapText="1"/>
    </xf>
    <xf numFmtId="190" fontId="4" fillId="0" borderId="12" xfId="42" applyNumberFormat="1" applyFont="1" applyFill="1" applyBorder="1" applyAlignment="1">
      <alignment vertical="top" wrapText="1"/>
    </xf>
    <xf numFmtId="0" fontId="65" fillId="0" borderId="0" xfId="0" applyFont="1" applyAlignment="1">
      <alignment horizontal="left"/>
    </xf>
    <xf numFmtId="0" fontId="58" fillId="39" borderId="13" xfId="0" applyFont="1" applyFill="1" applyBorder="1" applyAlignment="1">
      <alignment horizontal="center"/>
    </xf>
    <xf numFmtId="0" fontId="58" fillId="2" borderId="13" xfId="0" applyFont="1" applyFill="1" applyBorder="1" applyAlignment="1">
      <alignment horizontal="center" wrapText="1"/>
    </xf>
    <xf numFmtId="0" fontId="58" fillId="42" borderId="20" xfId="0" applyFont="1" applyFill="1" applyBorder="1" applyAlignment="1">
      <alignment horizontal="center" wrapText="1"/>
    </xf>
    <xf numFmtId="0" fontId="58" fillId="42" borderId="16" xfId="0" applyFont="1" applyFill="1" applyBorder="1" applyAlignment="1">
      <alignment horizontal="center" wrapText="1"/>
    </xf>
    <xf numFmtId="9" fontId="0" fillId="42" borderId="13" xfId="0" applyNumberFormat="1" applyFill="1" applyBorder="1" applyAlignment="1">
      <alignment/>
    </xf>
    <xf numFmtId="0" fontId="58" fillId="39" borderId="10" xfId="0" applyFont="1" applyFill="1" applyBorder="1" applyAlignment="1">
      <alignment horizontal="center" wrapText="1"/>
    </xf>
    <xf numFmtId="0" fontId="58" fillId="39" borderId="0" xfId="0" applyFont="1" applyFill="1" applyBorder="1" applyAlignment="1">
      <alignment horizontal="center" wrapText="1"/>
    </xf>
    <xf numFmtId="9" fontId="0" fillId="39" borderId="13" xfId="0" applyNumberFormat="1" applyFill="1" applyBorder="1" applyAlignment="1">
      <alignment/>
    </xf>
    <xf numFmtId="9" fontId="58" fillId="39" borderId="13" xfId="0" applyNumberFormat="1" applyFont="1" applyFill="1" applyBorder="1" applyAlignment="1">
      <alignment/>
    </xf>
    <xf numFmtId="9" fontId="58" fillId="42" borderId="13" xfId="0" applyNumberFormat="1" applyFont="1" applyFill="1" applyBorder="1" applyAlignment="1">
      <alignment/>
    </xf>
    <xf numFmtId="0" fontId="58" fillId="43" borderId="10" xfId="0" applyFont="1" applyFill="1" applyBorder="1" applyAlignment="1">
      <alignment horizontal="center" wrapText="1"/>
    </xf>
    <xf numFmtId="0" fontId="58" fillId="43" borderId="0" xfId="0" applyFont="1" applyFill="1" applyBorder="1" applyAlignment="1">
      <alignment horizontal="center" wrapText="1"/>
    </xf>
    <xf numFmtId="9" fontId="0" fillId="43" borderId="13" xfId="0" applyNumberFormat="1" applyFill="1" applyBorder="1" applyAlignment="1">
      <alignment/>
    </xf>
    <xf numFmtId="9" fontId="58" fillId="43" borderId="13" xfId="0" applyNumberFormat="1" applyFont="1" applyFill="1" applyBorder="1" applyAlignment="1">
      <alignment/>
    </xf>
    <xf numFmtId="0" fontId="58" fillId="38" borderId="38" xfId="0" applyFont="1" applyFill="1" applyBorder="1" applyAlignment="1">
      <alignment horizontal="center" wrapText="1"/>
    </xf>
    <xf numFmtId="0" fontId="58" fillId="38" borderId="39" xfId="0" applyFont="1" applyFill="1" applyBorder="1" applyAlignment="1">
      <alignment horizontal="center" wrapText="1"/>
    </xf>
    <xf numFmtId="9" fontId="0" fillId="38" borderId="13" xfId="0" applyNumberFormat="1" applyFill="1" applyBorder="1" applyAlignment="1">
      <alignment/>
    </xf>
    <xf numFmtId="9" fontId="58" fillId="38" borderId="13" xfId="0" applyNumberFormat="1" applyFont="1" applyFill="1" applyBorder="1" applyAlignment="1">
      <alignment/>
    </xf>
    <xf numFmtId="0" fontId="58" fillId="0" borderId="19" xfId="0" applyFont="1" applyBorder="1" applyAlignment="1">
      <alignment horizontal="center" wrapText="1"/>
    </xf>
    <xf numFmtId="0" fontId="58" fillId="0" borderId="36" xfId="0" applyFont="1" applyBorder="1" applyAlignment="1">
      <alignment horizontal="center" wrapText="1"/>
    </xf>
    <xf numFmtId="9" fontId="0" fillId="44" borderId="13" xfId="0" applyNumberFormat="1" applyFill="1" applyBorder="1" applyAlignment="1">
      <alignment/>
    </xf>
    <xf numFmtId="9" fontId="58" fillId="44" borderId="13" xfId="0" applyNumberFormat="1" applyFont="1" applyFill="1" applyBorder="1" applyAlignment="1">
      <alignment/>
    </xf>
    <xf numFmtId="0" fontId="3" fillId="0" borderId="0" xfId="0" applyFont="1" applyAlignment="1">
      <alignment horizontal="left" vertical="center"/>
    </xf>
    <xf numFmtId="0" fontId="3" fillId="0" borderId="19"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xf>
    <xf numFmtId="0" fontId="58"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xf>
    <xf numFmtId="0" fontId="0" fillId="0" borderId="0" xfId="0" applyAlignment="1">
      <alignment horizontal="center"/>
    </xf>
    <xf numFmtId="9" fontId="3" fillId="0" borderId="0" xfId="0" applyNumberFormat="1" applyFont="1" applyFill="1" applyAlignment="1">
      <alignment horizontal="right"/>
    </xf>
    <xf numFmtId="49" fontId="58" fillId="0" borderId="0" xfId="0" applyNumberFormat="1" applyFont="1" applyAlignment="1">
      <alignment horizontal="left" vertical="center"/>
    </xf>
    <xf numFmtId="9" fontId="0" fillId="0" borderId="0" xfId="0" applyNumberFormat="1" applyFont="1" applyAlignment="1">
      <alignment/>
    </xf>
    <xf numFmtId="0" fontId="61" fillId="0" borderId="0" xfId="0" applyFont="1" applyAlignment="1">
      <alignment horizontal="left"/>
    </xf>
    <xf numFmtId="49" fontId="0" fillId="0" borderId="0" xfId="0" applyNumberFormat="1" applyAlignment="1">
      <alignment horizontal="right"/>
    </xf>
    <xf numFmtId="0" fontId="0" fillId="0" borderId="0" xfId="0" applyFont="1" applyAlignment="1">
      <alignment horizontal="right"/>
    </xf>
    <xf numFmtId="0" fontId="58" fillId="0" borderId="0" xfId="0" applyFont="1" applyAlignment="1">
      <alignment horizontal="right"/>
    </xf>
    <xf numFmtId="49" fontId="58" fillId="0" borderId="0" xfId="0" applyNumberFormat="1" applyFont="1" applyAlignment="1">
      <alignment horizontal="right"/>
    </xf>
    <xf numFmtId="49" fontId="0" fillId="0" borderId="0" xfId="0" applyNumberFormat="1" applyFont="1" applyAlignment="1">
      <alignment horizontal="right"/>
    </xf>
    <xf numFmtId="9" fontId="0" fillId="16" borderId="0" xfId="0" applyNumberFormat="1" applyFont="1" applyFill="1" applyAlignment="1">
      <alignment/>
    </xf>
    <xf numFmtId="0" fontId="58" fillId="16" borderId="0" xfId="0" applyFont="1" applyFill="1" applyAlignment="1">
      <alignment horizontal="center"/>
    </xf>
    <xf numFmtId="9" fontId="58" fillId="16" borderId="0" xfId="0" applyNumberFormat="1" applyFont="1" applyFill="1" applyAlignment="1">
      <alignment/>
    </xf>
    <xf numFmtId="0" fontId="58" fillId="40" borderId="0" xfId="0" applyFont="1" applyFill="1" applyAlignment="1">
      <alignment horizontal="center"/>
    </xf>
    <xf numFmtId="9" fontId="0" fillId="40" borderId="0" xfId="0" applyNumberFormat="1" applyFont="1" applyFill="1" applyAlignment="1">
      <alignment/>
    </xf>
    <xf numFmtId="9" fontId="58" fillId="40" borderId="0" xfId="0" applyNumberFormat="1" applyFont="1" applyFill="1" applyAlignment="1">
      <alignment/>
    </xf>
    <xf numFmtId="0" fontId="58" fillId="45" borderId="0" xfId="0" applyFont="1" applyFill="1" applyAlignment="1">
      <alignment horizontal="center"/>
    </xf>
    <xf numFmtId="9" fontId="0" fillId="45" borderId="0" xfId="0" applyNumberFormat="1" applyFont="1" applyFill="1" applyAlignment="1">
      <alignment/>
    </xf>
    <xf numFmtId="9" fontId="58" fillId="45" borderId="0" xfId="0" applyNumberFormat="1" applyFont="1" applyFill="1" applyAlignment="1">
      <alignment/>
    </xf>
    <xf numFmtId="0" fontId="0" fillId="0" borderId="0" xfId="0" applyFont="1" applyAlignment="1">
      <alignment horizontal="left" wrapText="1"/>
    </xf>
    <xf numFmtId="9" fontId="66" fillId="0" borderId="0" xfId="0" applyNumberFormat="1" applyFont="1" applyAlignment="1">
      <alignment/>
    </xf>
    <xf numFmtId="0" fontId="67" fillId="0" borderId="0" xfId="0" applyFont="1" applyAlignment="1">
      <alignment horizontal="left"/>
    </xf>
    <xf numFmtId="0" fontId="39" fillId="16" borderId="40" xfId="0" applyFont="1" applyFill="1" applyBorder="1" applyAlignment="1">
      <alignment horizontal="left"/>
    </xf>
    <xf numFmtId="0" fontId="39" fillId="16" borderId="15" xfId="0" applyFont="1" applyFill="1" applyBorder="1" applyAlignment="1">
      <alignment horizontal="left"/>
    </xf>
    <xf numFmtId="0" fontId="40" fillId="16" borderId="15" xfId="0" applyFont="1" applyFill="1" applyBorder="1" applyAlignment="1">
      <alignment horizontal="left"/>
    </xf>
    <xf numFmtId="0" fontId="40" fillId="40" borderId="15" xfId="0" applyFont="1" applyFill="1" applyBorder="1" applyAlignment="1">
      <alignment horizontal="left"/>
    </xf>
    <xf numFmtId="0" fontId="39" fillId="40" borderId="15" xfId="0" applyFont="1" applyFill="1" applyBorder="1" applyAlignment="1">
      <alignment horizontal="left"/>
    </xf>
    <xf numFmtId="0" fontId="39" fillId="40" borderId="41" xfId="0" applyFont="1" applyFill="1" applyBorder="1" applyAlignment="1">
      <alignment horizontal="left"/>
    </xf>
    <xf numFmtId="0" fontId="39" fillId="46" borderId="20" xfId="0" applyFont="1" applyFill="1" applyBorder="1" applyAlignment="1">
      <alignment horizontal="left"/>
    </xf>
    <xf numFmtId="0" fontId="67" fillId="46" borderId="15" xfId="0" applyFont="1" applyFill="1" applyBorder="1" applyAlignment="1">
      <alignment horizontal="left"/>
    </xf>
    <xf numFmtId="0" fontId="39" fillId="46" borderId="37" xfId="0" applyFont="1" applyFill="1" applyBorder="1" applyAlignment="1">
      <alignment horizontal="left"/>
    </xf>
    <xf numFmtId="0" fontId="39" fillId="46" borderId="15" xfId="0" applyFont="1" applyFill="1" applyBorder="1" applyAlignment="1">
      <alignment horizontal="left"/>
    </xf>
    <xf numFmtId="0" fontId="40" fillId="46" borderId="15" xfId="0" applyFont="1" applyFill="1" applyBorder="1" applyAlignment="1">
      <alignment horizontal="left"/>
    </xf>
    <xf numFmtId="9" fontId="66" fillId="16" borderId="13" xfId="0" applyNumberFormat="1" applyFont="1" applyFill="1" applyBorder="1" applyAlignment="1">
      <alignment/>
    </xf>
    <xf numFmtId="9" fontId="66" fillId="46" borderId="13" xfId="0" applyNumberFormat="1" applyFont="1" applyFill="1" applyBorder="1" applyAlignment="1">
      <alignment/>
    </xf>
    <xf numFmtId="9" fontId="66" fillId="40" borderId="13" xfId="0" applyNumberFormat="1" applyFont="1" applyFill="1" applyBorder="1" applyAlignment="1">
      <alignment/>
    </xf>
    <xf numFmtId="9" fontId="67" fillId="0" borderId="0" xfId="0" applyNumberFormat="1"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ext_e" xfId="61"/>
    <cellStyle name="Title" xfId="62"/>
    <cellStyle name="Total" xfId="63"/>
    <cellStyle name="Warning Text" xfId="64"/>
  </cellStyles>
  <dxfs count="1">
    <dxf>
      <font>
        <b/>
        <i val="0"/>
      </font>
      <fill>
        <patternFill>
          <bgColor theme="7" tint="-0.24993999302387238"/>
        </patternFill>
      </fill>
    </dxf>
  </dxfs>
  <tableStyles count="1" defaultTableStyle="TableStyleMedium9" defaultPivotStyle="PivotStyleLight16">
    <tableStyle name="PivotTable Style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ACIE-5BIG\Public\WINWORD-ALL_FILES\PIN\PIN%20project\Flashes\Flash_27%20car%20user%20deaths\questionnaire%20replies\Flash27_compiled_questionn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 Car drivers"/>
      <sheetName val="2 Car FRONT passengers"/>
      <sheetName val="3 Car REAR passengers"/>
      <sheetName val="4 Unknown seating passenger"/>
      <sheetName val="5+6 Total car occupant"/>
      <sheetName val="7 FEMALE By age groups"/>
      <sheetName val="8 MALE By age groups"/>
      <sheetName val="9 Children killed in cars"/>
      <sheetName val="10 child seats"/>
      <sheetName val="11 Collision characteristics"/>
      <sheetName val="12 vh-kms"/>
      <sheetName val="13 SB rates"/>
      <sheetName val="14 SB in fatal collisions"/>
      <sheetName val="Drink Driving"/>
      <sheetName val="15 speed on motorways"/>
      <sheetName val="16 speed on rural roads"/>
      <sheetName val="17 speed on urban roads"/>
    </sheetNames>
    <sheetDataSet>
      <sheetData sheetId="10">
        <row r="16">
          <cell r="B16">
            <v>1031</v>
          </cell>
        </row>
      </sheetData>
    </sheetDataSet>
  </externalBook>
</externalLink>
</file>

<file path=xl/tables/table1.xml><?xml version="1.0" encoding="utf-8"?>
<table xmlns="http://schemas.openxmlformats.org/spreadsheetml/2006/main" id="10" name="Table10" displayName="Table10" ref="A5:D37" totalsRowShown="0">
  <autoFilter ref="A5:D37"/>
  <tableColumns count="4">
    <tableColumn id="1" name="Country"/>
    <tableColumn id="2" name="2010"/>
    <tableColumn id="3" name="2011"/>
    <tableColumn id="4" name="2012"/>
  </tableColumns>
  <tableStyleInfo name="TableStyleLight4" showFirstColumn="0" showLastColumn="0" showRowStripes="1" showColumnStripes="0"/>
</table>
</file>

<file path=xl/tables/table10.xml><?xml version="1.0" encoding="utf-8"?>
<table xmlns="http://schemas.openxmlformats.org/spreadsheetml/2006/main" id="23" name="Table23" displayName="Table23" ref="P6:P7" totalsRowShown="0">
  <autoFilter ref="P6:P7"/>
  <tableColumns count="1">
    <tableColumn id="1" name="Children killed in cars per million child inhabitants"/>
  </tableColumns>
  <tableStyleInfo name="TableStyleLight2" showFirstColumn="0" showLastColumn="0" showRowStripes="1" showColumnStripes="0"/>
</table>
</file>

<file path=xl/tables/table2.xml><?xml version="1.0" encoding="utf-8"?>
<table xmlns="http://schemas.openxmlformats.org/spreadsheetml/2006/main" id="11" name="Table11" displayName="Table11" ref="F5:I37" totalsRowShown="0">
  <autoFilter ref="F5:I37"/>
  <tableColumns count="4">
    <tableColumn id="1" name="Country"/>
    <tableColumn id="2" name="2010"/>
    <tableColumn id="3" name="2011"/>
    <tableColumn id="4" name="2012"/>
  </tableColumns>
  <tableStyleInfo name="TableStyleLight4" showFirstColumn="0" showLastColumn="0" showRowStripes="1" showColumnStripes="0"/>
</table>
</file>

<file path=xl/tables/table3.xml><?xml version="1.0" encoding="utf-8"?>
<table xmlns="http://schemas.openxmlformats.org/spreadsheetml/2006/main" id="9" name="Table9" displayName="Table9" ref="A6:H38" totalsRowShown="0">
  <autoFilter ref="A6:H38"/>
  <tableColumns count="8">
    <tableColumn id="1" name="Country"/>
    <tableColumn id="2" name="Car occupant deaths in single vehicle collisions"/>
    <tableColumn id="3" name="Rear end collisions     "/>
    <tableColumn id="4" name="Head-on collisions"/>
    <tableColumn id="5" name="Side-impact collisions"/>
    <tableColumn id="6" name="Other collisions"/>
    <tableColumn id="7" name="Type of collisions unknown"/>
    <tableColumn id="8" name="Total "/>
  </tableColumns>
  <tableStyleInfo name="TableStyleLight2" showFirstColumn="0" showLastColumn="0" showRowStripes="1" showColumnStripes="0"/>
</table>
</file>

<file path=xl/tables/table4.xml><?xml version="1.0" encoding="utf-8"?>
<table xmlns="http://schemas.openxmlformats.org/spreadsheetml/2006/main" id="15" name="Table15" displayName="Table15" ref="A3:C29" totalsRowShown="0">
  <autoFilter ref="A3:C29"/>
  <tableColumns count="3">
    <tableColumn id="1" name="Country"/>
    <tableColumn id="2" name="2005"/>
    <tableColumn id="3" name="2012"/>
  </tableColumns>
  <tableStyleInfo name="TableStyleLight4" showFirstColumn="0" showLastColumn="0" showRowStripes="1" showColumnStripes="0"/>
</table>
</file>

<file path=xl/tables/table5.xml><?xml version="1.0" encoding="utf-8"?>
<table xmlns="http://schemas.openxmlformats.org/spreadsheetml/2006/main" id="18" name="Table18" displayName="Table18" ref="A3:C33" totalsRowShown="0">
  <autoFilter ref="A3:C33"/>
  <tableColumns count="3">
    <tableColumn id="1" name="Country"/>
    <tableColumn id="2" name="2005"/>
    <tableColumn id="3" name="2012"/>
  </tableColumns>
  <tableStyleInfo name="TableStyleLight4" showFirstColumn="0" showLastColumn="0" showRowStripes="1" showColumnStripes="0"/>
</table>
</file>

<file path=xl/tables/table6.xml><?xml version="1.0" encoding="utf-8"?>
<table xmlns="http://schemas.openxmlformats.org/spreadsheetml/2006/main" id="19" name="Table19" displayName="Table19" ref="A5:M35" totalsRowShown="0">
  <autoFilter ref="A5:M35"/>
  <tableColumns count="13">
    <tableColumn id="1" name="Country"/>
    <tableColumn id="2" name="2001"/>
    <tableColumn id="3" name="2002"/>
    <tableColumn id="4" name="2003"/>
    <tableColumn id="5" name="2004"/>
    <tableColumn id="6" name="2005"/>
    <tableColumn id="7" name="2006"/>
    <tableColumn id="8" name="2007"/>
    <tableColumn id="9" name="2008"/>
    <tableColumn id="10" name="2009"/>
    <tableColumn id="11" name="2010"/>
    <tableColumn id="12" name="2011"/>
    <tableColumn id="13" name="2012"/>
  </tableColumns>
  <tableStyleInfo name="TableStyleLight4" showFirstColumn="0" showLastColumn="0" showRowStripes="1" showColumnStripes="0"/>
</table>
</file>

<file path=xl/tables/table7.xml><?xml version="1.0" encoding="utf-8"?>
<table xmlns="http://schemas.openxmlformats.org/spreadsheetml/2006/main" id="20" name="Table20" displayName="Table20" ref="A6:D39" totalsRowShown="0">
  <autoFilter ref="A6:D39"/>
  <tableColumns count="4">
    <tableColumn id="1" name="Country"/>
    <tableColumn id="2" name="Children killed in cars"/>
    <tableColumn id="3" name="Child inhabitants"/>
    <tableColumn id="4" name="Children killed in cars per million child inhabitants"/>
  </tableColumns>
  <tableStyleInfo name="TableStyleLight2" showFirstColumn="0" showLastColumn="0" showRowStripes="1" showColumnStripes="0"/>
</table>
</file>

<file path=xl/tables/table8.xml><?xml version="1.0" encoding="utf-8"?>
<table xmlns="http://schemas.openxmlformats.org/spreadsheetml/2006/main" id="21" name="Table21" displayName="Table21" ref="F6:I39" totalsRowShown="0">
  <autoFilter ref="F6:I39"/>
  <tableColumns count="4">
    <tableColumn id="1" name="Country"/>
    <tableColumn id="2" name="Children killed in cars"/>
    <tableColumn id="3" name="Child inhabitants"/>
    <tableColumn id="4" name="Children killed in cars per million child inhabitants"/>
  </tableColumns>
  <tableStyleInfo name="TableStyleLight2" showFirstColumn="0" showLastColumn="0" showRowStripes="1" showColumnStripes="0"/>
</table>
</file>

<file path=xl/tables/table9.xml><?xml version="1.0" encoding="utf-8"?>
<table xmlns="http://schemas.openxmlformats.org/spreadsheetml/2006/main" id="22" name="Table22" displayName="Table22" ref="K6:N39" totalsRowShown="0">
  <autoFilter ref="K6:N39"/>
  <tableColumns count="4">
    <tableColumn id="1" name="Country"/>
    <tableColumn id="2" name="Children killed in cars"/>
    <tableColumn id="3" name="Child inhabitants"/>
    <tableColumn id="4" name="Children killed in cars per million child inhabitant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table" Target="../tables/table8.xml" /><Relationship Id="rId3" Type="http://schemas.openxmlformats.org/officeDocument/2006/relationships/table" Target="../tables/table9.xml" /><Relationship Id="rId4" Type="http://schemas.openxmlformats.org/officeDocument/2006/relationships/table" Target="../tables/table10.xml" /><Relationship Id="rId5"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1" sqref="A1"/>
    </sheetView>
  </sheetViews>
  <sheetFormatPr defaultColWidth="9.140625" defaultRowHeight="15"/>
  <cols>
    <col min="1" max="1" width="12.57421875" style="0" customWidth="1"/>
    <col min="2" max="2" width="18.7109375" style="0" customWidth="1"/>
  </cols>
  <sheetData>
    <row r="1" ht="15">
      <c r="A1" s="1" t="s">
        <v>246</v>
      </c>
    </row>
    <row r="3" ht="36" customHeight="1">
      <c r="B3" s="20" t="s">
        <v>245</v>
      </c>
    </row>
    <row r="4" spans="1:3" ht="18.75" customHeight="1">
      <c r="A4" s="1" t="s">
        <v>104</v>
      </c>
      <c r="B4" t="s">
        <v>110</v>
      </c>
      <c r="C4" t="s">
        <v>117</v>
      </c>
    </row>
    <row r="5" spans="1:3" ht="18.75" customHeight="1">
      <c r="A5" s="1" t="s">
        <v>105</v>
      </c>
      <c r="B5" t="s">
        <v>111</v>
      </c>
      <c r="C5" t="s">
        <v>118</v>
      </c>
    </row>
    <row r="6" spans="1:3" ht="18.75" customHeight="1">
      <c r="A6" s="1" t="s">
        <v>198</v>
      </c>
      <c r="B6" t="s">
        <v>112</v>
      </c>
      <c r="C6" t="s">
        <v>119</v>
      </c>
    </row>
    <row r="7" spans="1:3" ht="18.75" customHeight="1">
      <c r="A7" s="1" t="s">
        <v>106</v>
      </c>
      <c r="B7" t="s">
        <v>113</v>
      </c>
      <c r="C7" t="s">
        <v>238</v>
      </c>
    </row>
    <row r="8" spans="1:3" ht="18.75" customHeight="1">
      <c r="A8" s="1" t="s">
        <v>227</v>
      </c>
      <c r="B8" t="s">
        <v>114</v>
      </c>
      <c r="C8" t="s">
        <v>239</v>
      </c>
    </row>
    <row r="9" spans="1:3" ht="18.75" customHeight="1">
      <c r="A9" s="1" t="s">
        <v>228</v>
      </c>
      <c r="B9" t="s">
        <v>141</v>
      </c>
      <c r="C9" s="72" t="s">
        <v>240</v>
      </c>
    </row>
    <row r="10" spans="1:3" ht="18.75" customHeight="1">
      <c r="A10" s="1" t="s">
        <v>107</v>
      </c>
      <c r="C10" s="72" t="s">
        <v>187</v>
      </c>
    </row>
    <row r="11" spans="1:3" ht="18.75" customHeight="1">
      <c r="A11" s="1" t="s">
        <v>108</v>
      </c>
      <c r="B11" t="s">
        <v>115</v>
      </c>
      <c r="C11" t="s">
        <v>120</v>
      </c>
    </row>
    <row r="12" spans="1:3" ht="18.75" customHeight="1">
      <c r="A12" s="1" t="s">
        <v>109</v>
      </c>
      <c r="B12" t="s">
        <v>116</v>
      </c>
      <c r="C12" t="s">
        <v>244</v>
      </c>
    </row>
    <row r="13" ht="18.75" customHeight="1">
      <c r="A13" s="1"/>
    </row>
    <row r="14" ht="18.75" customHeight="1">
      <c r="A14" s="1"/>
    </row>
    <row r="15" ht="18.75" customHeight="1">
      <c r="A15" s="1"/>
    </row>
    <row r="16" ht="18.75" customHeight="1">
      <c r="A16" s="1"/>
    </row>
    <row r="17" ht="15">
      <c r="A17" s="1"/>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79"/>
  <sheetViews>
    <sheetView zoomScale="85" zoomScaleNormal="85" zoomScalePageLayoutView="0" workbookViewId="0" topLeftCell="A1">
      <selection activeCell="P7" sqref="P7"/>
    </sheetView>
  </sheetViews>
  <sheetFormatPr defaultColWidth="9.140625" defaultRowHeight="15"/>
  <cols>
    <col min="1" max="1" width="9.8515625" style="23" customWidth="1"/>
    <col min="2" max="2" width="10.7109375" style="23" customWidth="1"/>
    <col min="3" max="3" width="13.140625" style="23" customWidth="1"/>
    <col min="4" max="4" width="17.421875" style="23" customWidth="1"/>
    <col min="5" max="5" width="4.8515625" style="23" customWidth="1"/>
    <col min="6" max="6" width="8.8515625" style="23" customWidth="1"/>
    <col min="7" max="7" width="9.57421875" style="23" customWidth="1"/>
    <col min="8" max="8" width="13.140625" style="23" customWidth="1"/>
    <col min="9" max="9" width="18.00390625" style="23" customWidth="1"/>
    <col min="10" max="10" width="5.28125" style="23" customWidth="1"/>
    <col min="11" max="11" width="9.8515625" style="23" customWidth="1"/>
    <col min="12" max="13" width="14.421875" style="23" customWidth="1"/>
    <col min="14" max="14" width="22.57421875" style="23" customWidth="1"/>
    <col min="15" max="15" width="5.28125" style="23" customWidth="1"/>
    <col min="16" max="16" width="17.57421875" style="23" customWidth="1"/>
    <col min="17" max="17" width="4.57421875" style="23" customWidth="1"/>
    <col min="18" max="16384" width="9.140625" style="23" customWidth="1"/>
  </cols>
  <sheetData>
    <row r="1" spans="1:15" s="1" customFormat="1" ht="15">
      <c r="A1" s="1" t="s">
        <v>241</v>
      </c>
      <c r="E1" s="23"/>
      <c r="O1" s="23"/>
    </row>
    <row r="2" spans="5:15" s="1" customFormat="1" ht="15">
      <c r="E2" s="23"/>
      <c r="O2" s="23"/>
    </row>
    <row r="3" spans="1:19" ht="15" customHeight="1">
      <c r="A3" s="222" t="s">
        <v>180</v>
      </c>
      <c r="B3" s="222"/>
      <c r="C3" s="222"/>
      <c r="D3" s="222"/>
      <c r="E3" s="222"/>
      <c r="F3" s="222"/>
      <c r="G3" s="222"/>
      <c r="H3" s="222"/>
      <c r="I3" s="222"/>
      <c r="J3" s="222"/>
      <c r="K3" s="222"/>
      <c r="L3" s="222"/>
      <c r="M3" s="222"/>
      <c r="N3" s="222"/>
      <c r="P3" s="1"/>
      <c r="Q3" s="1"/>
      <c r="R3" s="222" t="s">
        <v>181</v>
      </c>
      <c r="S3" s="222"/>
    </row>
    <row r="5" spans="2:18" s="1" customFormat="1" ht="15">
      <c r="B5" s="255">
        <v>2010</v>
      </c>
      <c r="C5" s="255"/>
      <c r="D5" s="255"/>
      <c r="E5" s="23"/>
      <c r="G5" s="255">
        <v>2011</v>
      </c>
      <c r="H5" s="255"/>
      <c r="I5" s="255"/>
      <c r="L5" s="255">
        <v>2012</v>
      </c>
      <c r="M5" s="255"/>
      <c r="N5" s="255"/>
      <c r="O5" s="23"/>
      <c r="P5" s="171" t="s">
        <v>85</v>
      </c>
      <c r="R5" s="1" t="s">
        <v>116</v>
      </c>
    </row>
    <row r="6" spans="1:16" ht="60" customHeight="1">
      <c r="A6" s="72" t="s">
        <v>101</v>
      </c>
      <c r="B6" s="133" t="s">
        <v>144</v>
      </c>
      <c r="C6" s="133" t="s">
        <v>243</v>
      </c>
      <c r="D6" s="133" t="s">
        <v>242</v>
      </c>
      <c r="F6" s="72" t="s">
        <v>101</v>
      </c>
      <c r="G6" s="133" t="s">
        <v>144</v>
      </c>
      <c r="H6" s="133" t="s">
        <v>243</v>
      </c>
      <c r="I6" s="133" t="s">
        <v>242</v>
      </c>
      <c r="J6" s="72"/>
      <c r="K6" s="72" t="s">
        <v>101</v>
      </c>
      <c r="L6" s="133" t="s">
        <v>144</v>
      </c>
      <c r="M6" s="133" t="s">
        <v>243</v>
      </c>
      <c r="N6" s="133" t="s">
        <v>242</v>
      </c>
      <c r="P6" s="133" t="s">
        <v>242</v>
      </c>
    </row>
    <row r="7" spans="1:19" ht="15">
      <c r="A7" s="144" t="s">
        <v>1</v>
      </c>
      <c r="B7" s="134">
        <v>5</v>
      </c>
      <c r="C7" s="135">
        <v>1832234</v>
      </c>
      <c r="D7" s="136">
        <f>(B7/C7)*1000000</f>
        <v>2.7289090803903866</v>
      </c>
      <c r="F7" s="144" t="s">
        <v>1</v>
      </c>
      <c r="G7" s="132">
        <v>15</v>
      </c>
      <c r="H7" s="135">
        <v>1867297</v>
      </c>
      <c r="I7" s="136">
        <f aca="true" t="shared" si="0" ref="I7:I33">(G7/H7)*1000000</f>
        <v>8.0330017131715</v>
      </c>
      <c r="J7" s="72"/>
      <c r="K7" s="144" t="s">
        <v>1</v>
      </c>
      <c r="L7" s="132">
        <v>5</v>
      </c>
      <c r="M7" s="135">
        <v>1885940</v>
      </c>
      <c r="N7" s="136">
        <f>(L7/M7)*1000000</f>
        <v>2.651197811171087</v>
      </c>
      <c r="P7" s="197">
        <f aca="true" t="shared" si="1" ref="P7:P33">(D7+I7+N7)/3</f>
        <v>4.4710362015776575</v>
      </c>
      <c r="R7" s="162" t="s">
        <v>32</v>
      </c>
      <c r="S7" s="200">
        <v>0.5621139763947133</v>
      </c>
    </row>
    <row r="8" spans="1:19" ht="15">
      <c r="A8" s="144" t="s">
        <v>4</v>
      </c>
      <c r="B8" s="137">
        <v>10</v>
      </c>
      <c r="C8" s="135">
        <v>1493930</v>
      </c>
      <c r="D8" s="136">
        <f aca="true" t="shared" si="2" ref="D8:D32">(B8/C8)*1000000</f>
        <v>6.693754058088397</v>
      </c>
      <c r="F8" s="144" t="s">
        <v>4</v>
      </c>
      <c r="G8" s="132">
        <v>6</v>
      </c>
      <c r="H8" s="135">
        <v>1521765</v>
      </c>
      <c r="I8" s="136">
        <f t="shared" si="0"/>
        <v>3.9427901154251805</v>
      </c>
      <c r="J8" s="72"/>
      <c r="K8" s="144" t="s">
        <v>4</v>
      </c>
      <c r="L8" s="146">
        <v>8</v>
      </c>
      <c r="M8" s="135">
        <v>1541241</v>
      </c>
      <c r="N8" s="136">
        <f aca="true" t="shared" si="3" ref="N8:N37">(L8/M8)*1000000</f>
        <v>5.190622362109495</v>
      </c>
      <c r="P8" s="194">
        <f t="shared" si="1"/>
        <v>5.275722178541024</v>
      </c>
      <c r="R8" s="162" t="s">
        <v>36</v>
      </c>
      <c r="S8" s="200">
        <v>1.09</v>
      </c>
    </row>
    <row r="9" spans="1:19" ht="15">
      <c r="A9" s="144" t="s">
        <v>5</v>
      </c>
      <c r="B9" s="137">
        <v>4</v>
      </c>
      <c r="C9" s="135">
        <v>1001318</v>
      </c>
      <c r="D9" s="136">
        <f t="shared" si="2"/>
        <v>3.994734939349937</v>
      </c>
      <c r="F9" s="144" t="s">
        <v>5</v>
      </c>
      <c r="G9" s="132">
        <v>3</v>
      </c>
      <c r="H9" s="135">
        <v>995087</v>
      </c>
      <c r="I9" s="136">
        <f t="shared" si="0"/>
        <v>3.014811770227126</v>
      </c>
      <c r="J9" s="72"/>
      <c r="K9" s="144" t="s">
        <v>5</v>
      </c>
      <c r="L9" s="146">
        <v>2</v>
      </c>
      <c r="M9" s="135">
        <v>986458</v>
      </c>
      <c r="N9" s="136">
        <f t="shared" si="3"/>
        <v>2.027455806532057</v>
      </c>
      <c r="P9" s="197">
        <f t="shared" si="1"/>
        <v>3.012334172036373</v>
      </c>
      <c r="R9" s="171" t="s">
        <v>8</v>
      </c>
      <c r="S9" s="201">
        <v>1.3848469461825108</v>
      </c>
    </row>
    <row r="10" spans="1:19" ht="15">
      <c r="A10" s="144" t="s">
        <v>6</v>
      </c>
      <c r="B10" s="137">
        <v>49</v>
      </c>
      <c r="C10" s="135">
        <v>11022634</v>
      </c>
      <c r="D10" s="136">
        <f t="shared" si="2"/>
        <v>4.445398441062273</v>
      </c>
      <c r="F10" s="144" t="s">
        <v>6</v>
      </c>
      <c r="G10" s="132">
        <v>32</v>
      </c>
      <c r="H10" s="135">
        <v>10941201</v>
      </c>
      <c r="I10" s="136">
        <f t="shared" si="0"/>
        <v>2.92472462575178</v>
      </c>
      <c r="J10" s="72"/>
      <c r="K10" s="144" t="s">
        <v>6</v>
      </c>
      <c r="L10" s="146">
        <v>34</v>
      </c>
      <c r="M10" s="135">
        <v>10832088</v>
      </c>
      <c r="N10" s="136">
        <f t="shared" si="3"/>
        <v>3.138822358164003</v>
      </c>
      <c r="P10" s="194">
        <f t="shared" si="1"/>
        <v>3.5029818083260182</v>
      </c>
      <c r="R10" s="171" t="s">
        <v>17</v>
      </c>
      <c r="S10" s="201">
        <v>1.4921712516934509</v>
      </c>
    </row>
    <row r="11" spans="1:19" ht="15">
      <c r="A11" s="144" t="s">
        <v>7</v>
      </c>
      <c r="B11" s="137">
        <v>0</v>
      </c>
      <c r="C11" s="135">
        <v>201630</v>
      </c>
      <c r="D11" s="136">
        <f t="shared" si="2"/>
        <v>0</v>
      </c>
      <c r="F11" s="144" t="s">
        <v>7</v>
      </c>
      <c r="G11" s="132">
        <v>3</v>
      </c>
      <c r="H11" s="135">
        <v>204090</v>
      </c>
      <c r="I11" s="136">
        <f t="shared" si="0"/>
        <v>14.699397324709688</v>
      </c>
      <c r="J11" s="72"/>
      <c r="K11" s="144" t="s">
        <v>7</v>
      </c>
      <c r="L11" s="146">
        <v>1</v>
      </c>
      <c r="M11" s="135">
        <v>205608</v>
      </c>
      <c r="N11" s="136">
        <f t="shared" si="3"/>
        <v>4.863623983502587</v>
      </c>
      <c r="P11" s="197">
        <f t="shared" si="1"/>
        <v>6.521007102737425</v>
      </c>
      <c r="R11" s="171" t="s">
        <v>26</v>
      </c>
      <c r="S11" s="201">
        <v>1.6817329274645683</v>
      </c>
    </row>
    <row r="12" spans="1:19" ht="15">
      <c r="A12" s="144" t="s">
        <v>8</v>
      </c>
      <c r="B12" s="137">
        <v>2</v>
      </c>
      <c r="C12" s="135">
        <v>953682</v>
      </c>
      <c r="D12" s="136">
        <f t="shared" si="2"/>
        <v>2.0971351037347876</v>
      </c>
      <c r="F12" s="144" t="s">
        <v>8</v>
      </c>
      <c r="G12" s="132">
        <v>2</v>
      </c>
      <c r="H12" s="135">
        <v>972098</v>
      </c>
      <c r="I12" s="136">
        <f t="shared" si="0"/>
        <v>2.0574057348127455</v>
      </c>
      <c r="J12" s="72"/>
      <c r="K12" s="144" t="s">
        <v>8</v>
      </c>
      <c r="L12" s="146">
        <v>0</v>
      </c>
      <c r="M12" s="135">
        <v>989954</v>
      </c>
      <c r="N12" s="136">
        <f t="shared" si="3"/>
        <v>0</v>
      </c>
      <c r="P12" s="194">
        <f t="shared" si="1"/>
        <v>1.3848469461825108</v>
      </c>
      <c r="R12" s="171" t="s">
        <v>35</v>
      </c>
      <c r="S12" s="201">
        <v>2.1412493898160565</v>
      </c>
    </row>
    <row r="13" spans="1:19" ht="15">
      <c r="A13" s="144" t="s">
        <v>38</v>
      </c>
      <c r="B13" s="137">
        <v>22</v>
      </c>
      <c r="C13" s="135">
        <v>1637495</v>
      </c>
      <c r="D13" s="136">
        <f t="shared" si="2"/>
        <v>13.43515552719245</v>
      </c>
      <c r="F13" s="144" t="s">
        <v>38</v>
      </c>
      <c r="G13" s="132">
        <v>8</v>
      </c>
      <c r="H13" s="135">
        <v>1628254</v>
      </c>
      <c r="I13" s="136">
        <f t="shared" si="0"/>
        <v>4.913238352247254</v>
      </c>
      <c r="J13" s="72"/>
      <c r="K13" s="144" t="s">
        <v>38</v>
      </c>
      <c r="L13" s="146">
        <v>0</v>
      </c>
      <c r="M13" s="135">
        <v>1629720</v>
      </c>
      <c r="N13" s="136">
        <f t="shared" si="3"/>
        <v>0</v>
      </c>
      <c r="P13" s="197">
        <f t="shared" si="1"/>
        <v>6.116131293146569</v>
      </c>
      <c r="R13" s="171" t="s">
        <v>24</v>
      </c>
      <c r="S13" s="201">
        <v>2.627213273102766</v>
      </c>
    </row>
    <row r="14" spans="1:19" ht="15">
      <c r="A14" s="144" t="s">
        <v>10</v>
      </c>
      <c r="B14" s="137">
        <v>44</v>
      </c>
      <c r="C14" s="135">
        <v>6933793</v>
      </c>
      <c r="D14" s="136">
        <f t="shared" si="2"/>
        <v>6.345733136250246</v>
      </c>
      <c r="F14" s="144" t="s">
        <v>10</v>
      </c>
      <c r="G14" s="132">
        <v>18</v>
      </c>
      <c r="H14" s="135">
        <v>7013699</v>
      </c>
      <c r="I14" s="136">
        <f t="shared" si="0"/>
        <v>2.5664061146621773</v>
      </c>
      <c r="J14" s="72"/>
      <c r="K14" s="144" t="s">
        <v>10</v>
      </c>
      <c r="L14" s="146">
        <v>37</v>
      </c>
      <c r="M14" s="135">
        <v>7076940</v>
      </c>
      <c r="N14" s="136">
        <f t="shared" si="3"/>
        <v>5.228248367232165</v>
      </c>
      <c r="P14" s="194">
        <f t="shared" si="1"/>
        <v>4.7134625393815295</v>
      </c>
      <c r="R14" s="171" t="s">
        <v>25</v>
      </c>
      <c r="S14" s="201">
        <v>2.9865202368938406</v>
      </c>
    </row>
    <row r="15" spans="1:19" ht="15">
      <c r="A15" s="144" t="s">
        <v>11</v>
      </c>
      <c r="B15" s="137">
        <v>73</v>
      </c>
      <c r="C15" s="135">
        <v>12007476</v>
      </c>
      <c r="D15" s="136">
        <f t="shared" si="2"/>
        <v>6.079545776314689</v>
      </c>
      <c r="F15" s="144" t="s">
        <v>11</v>
      </c>
      <c r="G15" s="184">
        <v>69</v>
      </c>
      <c r="H15" s="135">
        <v>12069361</v>
      </c>
      <c r="I15" s="136">
        <f t="shared" si="0"/>
        <v>5.716955520677524</v>
      </c>
      <c r="J15" s="72"/>
      <c r="K15" s="144" t="s">
        <v>11</v>
      </c>
      <c r="L15" s="191">
        <v>51</v>
      </c>
      <c r="M15" s="135">
        <v>12117109</v>
      </c>
      <c r="N15" s="136">
        <f t="shared" si="3"/>
        <v>4.208924752595689</v>
      </c>
      <c r="P15" s="197">
        <f t="shared" si="1"/>
        <v>5.335142016529301</v>
      </c>
      <c r="R15" s="171" t="s">
        <v>5</v>
      </c>
      <c r="S15" s="201">
        <v>3.012334172036373</v>
      </c>
    </row>
    <row r="16" spans="1:19" ht="15">
      <c r="A16" s="144" t="s">
        <v>39</v>
      </c>
      <c r="B16" s="137">
        <v>38</v>
      </c>
      <c r="C16" s="135">
        <v>8342730</v>
      </c>
      <c r="D16" s="136">
        <f t="shared" si="2"/>
        <v>4.554863935426413</v>
      </c>
      <c r="F16" s="144" t="s">
        <v>39</v>
      </c>
      <c r="G16" s="132">
        <v>34</v>
      </c>
      <c r="H16" s="135">
        <v>8352200</v>
      </c>
      <c r="I16" s="136">
        <f t="shared" si="0"/>
        <v>4.070783745599962</v>
      </c>
      <c r="J16" s="72"/>
      <c r="K16" s="144" t="s">
        <v>39</v>
      </c>
      <c r="L16" s="146">
        <v>29</v>
      </c>
      <c r="M16" s="135">
        <v>8325217</v>
      </c>
      <c r="N16" s="139">
        <f t="shared" si="3"/>
        <v>3.4833926851396186</v>
      </c>
      <c r="P16" s="195">
        <f t="shared" si="1"/>
        <v>4.036346788721998</v>
      </c>
      <c r="R16" s="171" t="s">
        <v>6</v>
      </c>
      <c r="S16" s="201">
        <v>3.5029818083260182</v>
      </c>
    </row>
    <row r="17" spans="1:19" ht="15">
      <c r="A17" s="144" t="s">
        <v>12</v>
      </c>
      <c r="B17" s="137">
        <v>0</v>
      </c>
      <c r="C17" s="135">
        <v>140838</v>
      </c>
      <c r="D17" s="136">
        <f t="shared" si="2"/>
        <v>0</v>
      </c>
      <c r="F17" s="144" t="s">
        <v>12</v>
      </c>
      <c r="G17" s="132">
        <v>0</v>
      </c>
      <c r="H17" s="135">
        <v>141318</v>
      </c>
      <c r="I17" s="136">
        <f t="shared" si="0"/>
        <v>0</v>
      </c>
      <c r="J17" s="72"/>
      <c r="K17" s="144" t="s">
        <v>12</v>
      </c>
      <c r="L17" s="146">
        <v>0</v>
      </c>
      <c r="M17" s="135">
        <v>142236</v>
      </c>
      <c r="N17" s="136">
        <f t="shared" si="3"/>
        <v>0</v>
      </c>
      <c r="P17" s="197">
        <f t="shared" si="1"/>
        <v>0</v>
      </c>
      <c r="R17" s="171" t="s">
        <v>18</v>
      </c>
      <c r="S17" s="201">
        <v>3.5053694255340186</v>
      </c>
    </row>
    <row r="18" spans="1:19" ht="15">
      <c r="A18" s="144" t="s">
        <v>13</v>
      </c>
      <c r="B18" s="137">
        <v>2</v>
      </c>
      <c r="C18" s="135">
        <v>300294</v>
      </c>
      <c r="D18" s="136">
        <f t="shared" si="2"/>
        <v>6.6601397297315295</v>
      </c>
      <c r="F18" s="144" t="s">
        <v>13</v>
      </c>
      <c r="G18" s="132">
        <v>3</v>
      </c>
      <c r="H18" s="135">
        <v>294543</v>
      </c>
      <c r="I18" s="136">
        <f t="shared" si="0"/>
        <v>10.185270062435706</v>
      </c>
      <c r="J18" s="72"/>
      <c r="K18" s="144" t="s">
        <v>13</v>
      </c>
      <c r="L18" s="146">
        <v>1</v>
      </c>
      <c r="M18" s="135">
        <v>292162</v>
      </c>
      <c r="N18" s="136">
        <f t="shared" si="3"/>
        <v>3.422758606526516</v>
      </c>
      <c r="P18" s="194">
        <f t="shared" si="1"/>
        <v>6.756056132897918</v>
      </c>
      <c r="R18" s="171" t="s">
        <v>46</v>
      </c>
      <c r="S18" s="201">
        <v>3.5495074948376164</v>
      </c>
    </row>
    <row r="19" spans="1:19" ht="15">
      <c r="A19" s="144" t="s">
        <v>14</v>
      </c>
      <c r="B19" s="137">
        <v>0</v>
      </c>
      <c r="C19" s="135">
        <v>89111</v>
      </c>
      <c r="D19" s="136">
        <f t="shared" si="2"/>
        <v>0</v>
      </c>
      <c r="F19" s="144" t="s">
        <v>14</v>
      </c>
      <c r="G19" s="132">
        <v>0</v>
      </c>
      <c r="H19" s="135">
        <v>90043</v>
      </c>
      <c r="I19" s="136">
        <f t="shared" si="0"/>
        <v>0</v>
      </c>
      <c r="J19" s="72"/>
      <c r="K19" s="144" t="s">
        <v>14</v>
      </c>
      <c r="L19" s="146">
        <v>1</v>
      </c>
      <c r="M19" s="135">
        <v>89975</v>
      </c>
      <c r="N19" s="136">
        <f t="shared" si="3"/>
        <v>11.114198388441233</v>
      </c>
      <c r="P19" s="197">
        <f t="shared" si="1"/>
        <v>3.7047327961470775</v>
      </c>
      <c r="R19" s="171" t="s">
        <v>14</v>
      </c>
      <c r="S19" s="201">
        <v>3.7047327961470775</v>
      </c>
    </row>
    <row r="20" spans="1:19" ht="15">
      <c r="A20" s="144" t="s">
        <v>15</v>
      </c>
      <c r="B20" s="137">
        <v>8</v>
      </c>
      <c r="C20" s="135">
        <v>1476856</v>
      </c>
      <c r="D20" s="136">
        <f t="shared" si="2"/>
        <v>5.416912684784434</v>
      </c>
      <c r="F20" s="144" t="s">
        <v>15</v>
      </c>
      <c r="G20" s="132">
        <v>6</v>
      </c>
      <c r="H20" s="135">
        <v>1457210</v>
      </c>
      <c r="I20" s="136">
        <f t="shared" si="0"/>
        <v>4.117457332848388</v>
      </c>
      <c r="J20" s="72"/>
      <c r="K20" s="144" t="s">
        <v>15</v>
      </c>
      <c r="L20" s="146">
        <v>13</v>
      </c>
      <c r="M20" s="135">
        <v>1440290</v>
      </c>
      <c r="N20" s="136">
        <f t="shared" si="3"/>
        <v>9.02596004971221</v>
      </c>
      <c r="P20" s="194">
        <f t="shared" si="1"/>
        <v>6.186776689115011</v>
      </c>
      <c r="R20" s="171" t="s">
        <v>23</v>
      </c>
      <c r="S20" s="201">
        <v>3.996556743129173</v>
      </c>
    </row>
    <row r="21" spans="1:19" ht="15">
      <c r="A21" s="144" t="s">
        <v>16</v>
      </c>
      <c r="B21" s="137">
        <v>1</v>
      </c>
      <c r="C21" s="135">
        <v>63274</v>
      </c>
      <c r="D21" s="136">
        <f t="shared" si="2"/>
        <v>15.80427979896956</v>
      </c>
      <c r="F21" s="144" t="s">
        <v>16</v>
      </c>
      <c r="G21" s="132">
        <v>0</v>
      </c>
      <c r="H21" s="135">
        <v>62249</v>
      </c>
      <c r="I21" s="136">
        <f t="shared" si="0"/>
        <v>0</v>
      </c>
      <c r="J21" s="72"/>
      <c r="K21" s="144" t="s">
        <v>16</v>
      </c>
      <c r="L21" s="146">
        <v>0</v>
      </c>
      <c r="M21" s="135">
        <v>61658</v>
      </c>
      <c r="N21" s="136">
        <f t="shared" si="3"/>
        <v>0</v>
      </c>
      <c r="P21" s="197">
        <f t="shared" si="1"/>
        <v>5.268093266323187</v>
      </c>
      <c r="R21" s="171" t="s">
        <v>39</v>
      </c>
      <c r="S21" s="201">
        <v>4.036346788721998</v>
      </c>
    </row>
    <row r="22" spans="1:19" ht="15">
      <c r="A22" s="144" t="s">
        <v>17</v>
      </c>
      <c r="B22" s="137">
        <v>4</v>
      </c>
      <c r="C22" s="135">
        <v>2912911</v>
      </c>
      <c r="D22" s="136">
        <f t="shared" si="2"/>
        <v>1.3731967780683996</v>
      </c>
      <c r="F22" s="144" t="s">
        <v>17</v>
      </c>
      <c r="G22" s="132">
        <v>3</v>
      </c>
      <c r="H22" s="135">
        <v>2907075</v>
      </c>
      <c r="I22" s="136">
        <f t="shared" si="0"/>
        <v>1.0319651195789583</v>
      </c>
      <c r="J22" s="72"/>
      <c r="K22" s="144" t="s">
        <v>17</v>
      </c>
      <c r="L22" s="146">
        <v>6</v>
      </c>
      <c r="M22" s="135">
        <v>2896659</v>
      </c>
      <c r="N22" s="136">
        <f t="shared" si="3"/>
        <v>2.0713518574329943</v>
      </c>
      <c r="P22" s="194">
        <f t="shared" si="1"/>
        <v>1.4921712516934509</v>
      </c>
      <c r="R22" s="173" t="s">
        <v>33</v>
      </c>
      <c r="S22" s="202">
        <v>4.369592734955655</v>
      </c>
    </row>
    <row r="23" spans="1:19" ht="15">
      <c r="A23" s="144" t="s">
        <v>18</v>
      </c>
      <c r="B23" s="137">
        <v>4</v>
      </c>
      <c r="C23" s="135">
        <v>1244870</v>
      </c>
      <c r="D23" s="136">
        <f t="shared" si="2"/>
        <v>3.213186919116052</v>
      </c>
      <c r="F23" s="144" t="s">
        <v>18</v>
      </c>
      <c r="G23" s="132">
        <v>7</v>
      </c>
      <c r="H23" s="135">
        <v>1234761</v>
      </c>
      <c r="I23" s="136">
        <f t="shared" si="0"/>
        <v>5.669113293989687</v>
      </c>
      <c r="J23" s="72"/>
      <c r="K23" s="144" t="s">
        <v>18</v>
      </c>
      <c r="L23" s="146">
        <v>2</v>
      </c>
      <c r="M23" s="135">
        <v>1224134</v>
      </c>
      <c r="N23" s="136">
        <f t="shared" si="3"/>
        <v>1.6338080634963166</v>
      </c>
      <c r="P23" s="194">
        <f t="shared" si="1"/>
        <v>3.5053694255340186</v>
      </c>
      <c r="R23" s="173" t="s">
        <v>1</v>
      </c>
      <c r="S23" s="202">
        <v>4.4710362015776575</v>
      </c>
    </row>
    <row r="24" spans="1:19" ht="15">
      <c r="A24" s="144" t="s">
        <v>19</v>
      </c>
      <c r="B24" s="137">
        <v>53</v>
      </c>
      <c r="C24" s="135">
        <v>5782777</v>
      </c>
      <c r="D24" s="136">
        <f t="shared" si="2"/>
        <v>9.16514677982568</v>
      </c>
      <c r="F24" s="144" t="s">
        <v>19</v>
      </c>
      <c r="G24" s="132">
        <v>44</v>
      </c>
      <c r="H24" s="135">
        <v>5855766</v>
      </c>
      <c r="I24" s="136">
        <f t="shared" si="0"/>
        <v>7.51396145269466</v>
      </c>
      <c r="J24" s="72"/>
      <c r="K24" s="144" t="s">
        <v>19</v>
      </c>
      <c r="L24" s="146">
        <v>43</v>
      </c>
      <c r="M24" s="135">
        <v>5818977</v>
      </c>
      <c r="N24" s="136">
        <f t="shared" si="3"/>
        <v>7.389615047455936</v>
      </c>
      <c r="P24" s="194">
        <f t="shared" si="1"/>
        <v>8.022907759992092</v>
      </c>
      <c r="R24" s="173" t="s">
        <v>10</v>
      </c>
      <c r="S24" s="202">
        <v>4.7134625393815295</v>
      </c>
    </row>
    <row r="25" spans="1:19" ht="15">
      <c r="A25" s="144" t="s">
        <v>46</v>
      </c>
      <c r="B25" s="137">
        <v>7</v>
      </c>
      <c r="C25" s="135">
        <v>1617993</v>
      </c>
      <c r="D25" s="136">
        <f t="shared" si="2"/>
        <v>4.3263475181907465</v>
      </c>
      <c r="F25" s="144" t="s">
        <v>46</v>
      </c>
      <c r="G25" s="132">
        <v>4</v>
      </c>
      <c r="H25" s="135">
        <v>1595173</v>
      </c>
      <c r="I25" s="136">
        <f t="shared" si="0"/>
        <v>2.5075650101901172</v>
      </c>
      <c r="J25" s="72"/>
      <c r="K25" s="144" t="s">
        <v>46</v>
      </c>
      <c r="L25" s="146">
        <v>6</v>
      </c>
      <c r="M25" s="135">
        <v>1572900</v>
      </c>
      <c r="N25" s="136">
        <f t="shared" si="3"/>
        <v>3.8146099561319855</v>
      </c>
      <c r="P25" s="194">
        <f t="shared" si="1"/>
        <v>3.5495074948376164</v>
      </c>
      <c r="R25" s="173" t="s">
        <v>16</v>
      </c>
      <c r="S25" s="202">
        <v>5.268093266323187</v>
      </c>
    </row>
    <row r="26" spans="1:19" ht="15">
      <c r="A26" s="144" t="s">
        <v>21</v>
      </c>
      <c r="B26" s="137">
        <v>29</v>
      </c>
      <c r="C26" s="135">
        <v>3093009</v>
      </c>
      <c r="D26" s="136">
        <f>(B26/C26)*1000000</f>
        <v>9.375983063741488</v>
      </c>
      <c r="F26" s="144" t="s">
        <v>21</v>
      </c>
      <c r="G26" s="132">
        <v>12</v>
      </c>
      <c r="H26" s="135">
        <v>3080407</v>
      </c>
      <c r="I26" s="136">
        <f t="shared" si="0"/>
        <v>3.895589121827083</v>
      </c>
      <c r="J26" s="72"/>
      <c r="K26" s="144" t="s">
        <v>21</v>
      </c>
      <c r="L26" s="146">
        <v>34</v>
      </c>
      <c r="M26" s="135">
        <v>3058157</v>
      </c>
      <c r="N26" s="136">
        <f t="shared" si="3"/>
        <v>11.11780722834047</v>
      </c>
      <c r="P26" s="194">
        <f>(D26+I26+N26)/3</f>
        <v>8.12979313796968</v>
      </c>
      <c r="R26" s="173" t="s">
        <v>4</v>
      </c>
      <c r="S26" s="202">
        <v>5.275722178541024</v>
      </c>
    </row>
    <row r="27" spans="1:19" ht="15">
      <c r="A27" s="144" t="s">
        <v>22</v>
      </c>
      <c r="B27" s="137">
        <v>1</v>
      </c>
      <c r="C27" s="135">
        <v>287275</v>
      </c>
      <c r="D27" s="136">
        <f t="shared" si="2"/>
        <v>3.480985118788617</v>
      </c>
      <c r="F27" s="144" t="s">
        <v>22</v>
      </c>
      <c r="G27" s="132">
        <v>4</v>
      </c>
      <c r="H27" s="135">
        <v>290853</v>
      </c>
      <c r="I27" s="136">
        <f t="shared" si="0"/>
        <v>13.752651683152656</v>
      </c>
      <c r="J27" s="72"/>
      <c r="K27" s="144" t="s">
        <v>22</v>
      </c>
      <c r="L27" s="146">
        <v>2</v>
      </c>
      <c r="M27" s="135">
        <v>294149</v>
      </c>
      <c r="N27" s="136">
        <f t="shared" si="3"/>
        <v>6.799275197263972</v>
      </c>
      <c r="P27" s="194">
        <f t="shared" si="1"/>
        <v>8.010970666401748</v>
      </c>
      <c r="R27" s="173" t="s">
        <v>11</v>
      </c>
      <c r="S27" s="202">
        <v>5.34</v>
      </c>
    </row>
    <row r="28" spans="1:19" ht="15">
      <c r="A28" s="144" t="s">
        <v>23</v>
      </c>
      <c r="B28" s="137">
        <v>6</v>
      </c>
      <c r="C28" s="135">
        <v>835211</v>
      </c>
      <c r="D28" s="136">
        <f t="shared" si="2"/>
        <v>7.183813431575973</v>
      </c>
      <c r="F28" s="144" t="s">
        <v>23</v>
      </c>
      <c r="G28" s="132">
        <v>1</v>
      </c>
      <c r="H28" s="135">
        <v>831556</v>
      </c>
      <c r="I28" s="136">
        <f t="shared" si="0"/>
        <v>1.2025648302699998</v>
      </c>
      <c r="J28" s="72"/>
      <c r="K28" s="144" t="s">
        <v>23</v>
      </c>
      <c r="L28" s="146">
        <v>3</v>
      </c>
      <c r="M28" s="135">
        <v>832572</v>
      </c>
      <c r="N28" s="136">
        <f t="shared" si="3"/>
        <v>3.603291967541546</v>
      </c>
      <c r="P28" s="194">
        <f t="shared" si="1"/>
        <v>3.996556743129173</v>
      </c>
      <c r="R28" s="173" t="s">
        <v>15</v>
      </c>
      <c r="S28" s="202">
        <v>6.186776689115011</v>
      </c>
    </row>
    <row r="29" spans="1:19" ht="15">
      <c r="A29" s="144" t="s">
        <v>24</v>
      </c>
      <c r="B29" s="137">
        <v>3</v>
      </c>
      <c r="C29" s="135">
        <v>888323</v>
      </c>
      <c r="D29" s="136">
        <f t="shared" si="2"/>
        <v>3.377149978104811</v>
      </c>
      <c r="F29" s="144" t="s">
        <v>24</v>
      </c>
      <c r="G29" s="132">
        <v>3</v>
      </c>
      <c r="H29" s="135">
        <v>887677</v>
      </c>
      <c r="I29" s="136">
        <f t="shared" si="0"/>
        <v>3.3796076726106454</v>
      </c>
      <c r="J29" s="72"/>
      <c r="K29" s="144" t="s">
        <v>24</v>
      </c>
      <c r="L29" s="146">
        <v>1</v>
      </c>
      <c r="M29" s="135">
        <v>888982</v>
      </c>
      <c r="N29" s="136">
        <f t="shared" si="3"/>
        <v>1.12488216859284</v>
      </c>
      <c r="P29" s="194">
        <f t="shared" si="1"/>
        <v>2.627213273102766</v>
      </c>
      <c r="R29" s="173" t="s">
        <v>7</v>
      </c>
      <c r="S29" s="202">
        <v>6.521007102737425</v>
      </c>
    </row>
    <row r="30" spans="1:19" ht="15">
      <c r="A30" s="144" t="s">
        <v>25</v>
      </c>
      <c r="B30" s="137">
        <v>7</v>
      </c>
      <c r="C30" s="135">
        <v>1549442</v>
      </c>
      <c r="D30" s="136">
        <f t="shared" si="2"/>
        <v>4.5177554242107805</v>
      </c>
      <c r="F30" s="144" t="s">
        <v>25</v>
      </c>
      <c r="G30" s="132">
        <v>3</v>
      </c>
      <c r="H30" s="135">
        <v>1564959</v>
      </c>
      <c r="I30" s="136">
        <f t="shared" si="0"/>
        <v>1.916983128631485</v>
      </c>
      <c r="J30" s="72"/>
      <c r="K30" s="144" t="s">
        <v>25</v>
      </c>
      <c r="L30" s="146">
        <v>4</v>
      </c>
      <c r="M30" s="135">
        <v>1584270</v>
      </c>
      <c r="N30" s="136">
        <f t="shared" si="3"/>
        <v>2.5248221578392576</v>
      </c>
      <c r="P30" s="194">
        <f t="shared" si="1"/>
        <v>2.9865202368938406</v>
      </c>
      <c r="R30" s="173" t="s">
        <v>28</v>
      </c>
      <c r="S30" s="202">
        <v>6.621899445412962</v>
      </c>
    </row>
    <row r="31" spans="1:19" ht="15">
      <c r="A31" s="144" t="s">
        <v>26</v>
      </c>
      <c r="B31" s="189">
        <v>16</v>
      </c>
      <c r="C31" s="185">
        <v>11017760</v>
      </c>
      <c r="D31" s="187">
        <f t="shared" si="2"/>
        <v>1.4522008103280521</v>
      </c>
      <c r="F31" s="144" t="s">
        <v>26</v>
      </c>
      <c r="G31" s="184">
        <v>16</v>
      </c>
      <c r="H31" s="185">
        <v>11084729</v>
      </c>
      <c r="I31" s="187">
        <f t="shared" si="0"/>
        <v>1.4434272592500907</v>
      </c>
      <c r="J31" s="140"/>
      <c r="K31" s="144" t="s">
        <v>26</v>
      </c>
      <c r="L31" s="191">
        <v>24</v>
      </c>
      <c r="M31" s="185">
        <v>11165020</v>
      </c>
      <c r="N31" s="187">
        <f t="shared" si="3"/>
        <v>2.1495707128155614</v>
      </c>
      <c r="P31" s="194">
        <f t="shared" si="1"/>
        <v>1.6817329274645683</v>
      </c>
      <c r="R31" s="173" t="s">
        <v>13</v>
      </c>
      <c r="S31" s="202">
        <v>6.756056132897918</v>
      </c>
    </row>
    <row r="32" spans="1:19" ht="15">
      <c r="A32" s="144" t="s">
        <v>33</v>
      </c>
      <c r="B32" s="141">
        <v>2</v>
      </c>
      <c r="C32" s="142">
        <v>470037</v>
      </c>
      <c r="D32" s="143">
        <f t="shared" si="2"/>
        <v>4.254984182096303</v>
      </c>
      <c r="F32" s="144" t="s">
        <v>33</v>
      </c>
      <c r="G32" s="132">
        <v>3</v>
      </c>
      <c r="H32" s="135">
        <v>454418</v>
      </c>
      <c r="I32" s="136">
        <f t="shared" si="0"/>
        <v>6.601851159065002</v>
      </c>
      <c r="J32" s="140"/>
      <c r="K32" s="144" t="s">
        <v>33</v>
      </c>
      <c r="L32" s="146">
        <v>1</v>
      </c>
      <c r="M32" s="142">
        <v>444061</v>
      </c>
      <c r="N32" s="136">
        <f t="shared" si="3"/>
        <v>2.251942863705662</v>
      </c>
      <c r="P32" s="194">
        <f t="shared" si="1"/>
        <v>4.369592734955655</v>
      </c>
      <c r="R32" s="173" t="s">
        <v>22</v>
      </c>
      <c r="S32" s="202">
        <v>8.010970666401748</v>
      </c>
    </row>
    <row r="33" spans="1:19" ht="15">
      <c r="A33" s="144" t="s">
        <v>28</v>
      </c>
      <c r="B33" s="132">
        <v>4</v>
      </c>
      <c r="C33" s="176">
        <v>660698</v>
      </c>
      <c r="D33" s="131">
        <f>(B33/C33)*1000000</f>
        <v>6.054203281983599</v>
      </c>
      <c r="F33" s="144" t="s">
        <v>28</v>
      </c>
      <c r="G33" s="132">
        <v>6</v>
      </c>
      <c r="H33" s="176">
        <v>654912</v>
      </c>
      <c r="I33" s="131">
        <f t="shared" si="0"/>
        <v>9.161536206391087</v>
      </c>
      <c r="J33" s="72"/>
      <c r="K33" s="144" t="s">
        <v>28</v>
      </c>
      <c r="L33" s="132">
        <v>3</v>
      </c>
      <c r="M33" s="190">
        <v>645167</v>
      </c>
      <c r="N33" s="131">
        <f>(L33/M33)*1000000</f>
        <v>4.649958847864196</v>
      </c>
      <c r="P33" s="194">
        <f t="shared" si="1"/>
        <v>6.621899445412962</v>
      </c>
      <c r="R33" s="173" t="s">
        <v>19</v>
      </c>
      <c r="S33" s="202">
        <v>8.022907759992092</v>
      </c>
    </row>
    <row r="34" spans="16:19" ht="15">
      <c r="P34" s="196"/>
      <c r="R34" s="173" t="s">
        <v>21</v>
      </c>
      <c r="S34" s="202">
        <v>8.12979313796968</v>
      </c>
    </row>
    <row r="35" spans="1:19" s="72" customFormat="1" ht="15">
      <c r="A35" s="182" t="s">
        <v>41</v>
      </c>
      <c r="B35" s="79">
        <f>SUM(B6:B33)</f>
        <v>394</v>
      </c>
      <c r="C35" s="188">
        <f>SUM(C7:C33)</f>
        <v>77857601</v>
      </c>
      <c r="D35" s="181">
        <f>(B35/C35)*1000000</f>
        <v>5.060520680569133</v>
      </c>
      <c r="F35" s="182" t="s">
        <v>41</v>
      </c>
      <c r="G35" s="79">
        <f>SUM(G6:G32)</f>
        <v>299</v>
      </c>
      <c r="H35" s="188">
        <f>SUM(H7:H33)</f>
        <v>78052701</v>
      </c>
      <c r="I35" s="181">
        <f>(G35/H35)*1000000</f>
        <v>3.8307450756893093</v>
      </c>
      <c r="K35" s="182" t="s">
        <v>41</v>
      </c>
      <c r="L35" s="138">
        <f>SUM(L7:L32)</f>
        <v>308</v>
      </c>
      <c r="M35" s="188">
        <f>SUM(M7:M33)</f>
        <v>78041644</v>
      </c>
      <c r="N35" s="181">
        <f>(L35/M35)*1000000</f>
        <v>3.9466108632975487</v>
      </c>
      <c r="P35" s="194">
        <f>(D35+I35+N35)/3</f>
        <v>4.279292206518663</v>
      </c>
      <c r="R35" s="81" t="s">
        <v>184</v>
      </c>
      <c r="S35" s="81">
        <v>4.3</v>
      </c>
    </row>
    <row r="36" spans="1:16" s="72" customFormat="1" ht="15">
      <c r="A36"/>
      <c r="B36"/>
      <c r="C36"/>
      <c r="D36"/>
      <c r="F36"/>
      <c r="G36"/>
      <c r="H36"/>
      <c r="I36"/>
      <c r="K36"/>
      <c r="L36"/>
      <c r="M36"/>
      <c r="N36"/>
      <c r="P36" s="192"/>
    </row>
    <row r="37" spans="1:16" s="72" customFormat="1" ht="15">
      <c r="A37" s="144" t="s">
        <v>35</v>
      </c>
      <c r="B37" s="184">
        <v>6</v>
      </c>
      <c r="C37" s="185">
        <v>2132899.9999999995</v>
      </c>
      <c r="D37" s="187">
        <f>(B37/C37)*1000000</f>
        <v>2.8130714051291674</v>
      </c>
      <c r="F37" s="144" t="s">
        <v>35</v>
      </c>
      <c r="G37" s="132">
        <v>2</v>
      </c>
      <c r="H37" s="185">
        <v>2182000</v>
      </c>
      <c r="I37" s="181">
        <f>(G37/H37)*1000000</f>
        <v>0.9165902841429882</v>
      </c>
      <c r="K37" s="144" t="s">
        <v>35</v>
      </c>
      <c r="L37" s="132">
        <v>6</v>
      </c>
      <c r="M37" s="185">
        <v>2227100</v>
      </c>
      <c r="N37" s="181">
        <f t="shared" si="3"/>
        <v>2.6940864801760136</v>
      </c>
      <c r="P37" s="193">
        <f>(D37+I37+N37)/3</f>
        <v>2.1412493898160565</v>
      </c>
    </row>
    <row r="38" spans="1:16" s="72" customFormat="1" ht="15">
      <c r="A38" s="144" t="s">
        <v>32</v>
      </c>
      <c r="B38" s="132">
        <v>1</v>
      </c>
      <c r="C38" s="176">
        <v>1181221</v>
      </c>
      <c r="D38" s="181">
        <f>(B38/C38)*1000000</f>
        <v>0.8465816303638354</v>
      </c>
      <c r="F38" s="144" t="s">
        <v>32</v>
      </c>
      <c r="G38" s="132">
        <v>1</v>
      </c>
      <c r="H38" s="176">
        <v>1190816</v>
      </c>
      <c r="I38" s="181">
        <f>(G38/H38)*1000000</f>
        <v>0.8397602988203047</v>
      </c>
      <c r="K38" s="144" t="s">
        <v>32</v>
      </c>
      <c r="L38" s="132">
        <v>0</v>
      </c>
      <c r="M38" s="176">
        <v>1194649</v>
      </c>
      <c r="N38" s="181">
        <f>(L38/M38)*1000000</f>
        <v>0</v>
      </c>
      <c r="P38" s="193">
        <f>(D38+I38+N38)/3</f>
        <v>0.5621139763947133</v>
      </c>
    </row>
    <row r="39" spans="1:16" s="72" customFormat="1" ht="15">
      <c r="A39" s="144" t="s">
        <v>36</v>
      </c>
      <c r="B39" s="132">
        <v>1</v>
      </c>
      <c r="C39" s="176">
        <v>917725</v>
      </c>
      <c r="D39" s="181">
        <f>(B39/C39)*1000000</f>
        <v>1.0896510392546788</v>
      </c>
      <c r="F39" s="144" t="s">
        <v>31</v>
      </c>
      <c r="G39" s="132">
        <v>1</v>
      </c>
      <c r="H39" s="176">
        <v>921709</v>
      </c>
      <c r="I39" s="181">
        <f>(G39/H39)*1000000</f>
        <v>1.0849411256698156</v>
      </c>
      <c r="K39" s="144" t="s">
        <v>31</v>
      </c>
      <c r="L39" s="146" t="s">
        <v>3</v>
      </c>
      <c r="M39" s="186"/>
      <c r="N39" s="183" t="s">
        <v>3</v>
      </c>
      <c r="P39" s="193">
        <f>(D39+I39)/2</f>
        <v>1.087296082462247</v>
      </c>
    </row>
    <row r="40" spans="1:4" ht="15">
      <c r="A40" s="254" t="s">
        <v>185</v>
      </c>
      <c r="B40" s="254"/>
      <c r="C40" s="254"/>
      <c r="D40" s="254"/>
    </row>
    <row r="41" ht="15">
      <c r="A41" s="199" t="s">
        <v>186</v>
      </c>
    </row>
    <row r="42" ht="15">
      <c r="A42" t="s">
        <v>183</v>
      </c>
    </row>
    <row r="43" ht="15">
      <c r="A43" s="198"/>
    </row>
    <row r="44" ht="15">
      <c r="A44" s="199"/>
    </row>
    <row r="45" spans="1:8" ht="15">
      <c r="A45" s="198"/>
      <c r="F45" s="177"/>
      <c r="G45" s="178"/>
      <c r="H45" s="178"/>
    </row>
    <row r="46" spans="6:8" ht="15">
      <c r="F46" s="177"/>
      <c r="G46" s="178"/>
      <c r="H46" s="178"/>
    </row>
    <row r="47" spans="6:8" ht="15">
      <c r="F47" s="177"/>
      <c r="G47" s="178"/>
      <c r="H47" s="178"/>
    </row>
    <row r="48" spans="6:8" ht="15">
      <c r="F48" s="177"/>
      <c r="G48" s="178"/>
      <c r="H48" s="178"/>
    </row>
    <row r="49" spans="6:8" ht="15">
      <c r="F49" s="177"/>
      <c r="G49" s="178"/>
      <c r="H49" s="178"/>
    </row>
    <row r="50" spans="6:8" ht="15">
      <c r="F50" s="177"/>
      <c r="G50" s="178"/>
      <c r="H50" s="178"/>
    </row>
    <row r="51" spans="6:8" ht="15">
      <c r="F51" s="177"/>
      <c r="G51" s="178"/>
      <c r="H51" s="178"/>
    </row>
    <row r="52" spans="6:8" ht="15">
      <c r="F52" s="177"/>
      <c r="G52" s="178"/>
      <c r="H52" s="178"/>
    </row>
    <row r="53" spans="6:8" ht="15">
      <c r="F53" s="177"/>
      <c r="G53" s="178"/>
      <c r="H53" s="178"/>
    </row>
    <row r="54" spans="6:8" ht="15">
      <c r="F54" s="177"/>
      <c r="G54" s="178"/>
      <c r="H54" s="178"/>
    </row>
    <row r="55" spans="6:8" ht="15">
      <c r="F55" s="177"/>
      <c r="G55" s="178"/>
      <c r="H55" s="178"/>
    </row>
    <row r="56" spans="6:8" ht="15">
      <c r="F56" s="177"/>
      <c r="G56" s="178"/>
      <c r="H56" s="178"/>
    </row>
    <row r="57" spans="6:8" ht="15">
      <c r="F57" s="177"/>
      <c r="G57" s="178"/>
      <c r="H57" s="178"/>
    </row>
    <row r="58" spans="6:8" ht="15">
      <c r="F58" s="177"/>
      <c r="G58" s="178"/>
      <c r="H58" s="178"/>
    </row>
    <row r="59" spans="6:8" ht="15">
      <c r="F59" s="177"/>
      <c r="G59" s="178"/>
      <c r="H59" s="178"/>
    </row>
    <row r="60" spans="6:8" ht="15">
      <c r="F60" s="177"/>
      <c r="G60" s="178"/>
      <c r="H60" s="178"/>
    </row>
    <row r="61" spans="6:8" ht="15">
      <c r="F61" s="177"/>
      <c r="G61" s="178"/>
      <c r="H61" s="178"/>
    </row>
    <row r="62" spans="6:8" ht="15">
      <c r="F62" s="177"/>
      <c r="G62" s="178"/>
      <c r="H62" s="178"/>
    </row>
    <row r="63" spans="6:8" ht="15">
      <c r="F63" s="177"/>
      <c r="G63" s="178"/>
      <c r="H63" s="178"/>
    </row>
    <row r="64" spans="6:8" ht="15">
      <c r="F64" s="177"/>
      <c r="G64" s="178"/>
      <c r="H64" s="178"/>
    </row>
    <row r="65" spans="6:8" ht="15">
      <c r="F65" s="177"/>
      <c r="G65" s="178"/>
      <c r="H65" s="178"/>
    </row>
    <row r="66" spans="6:8" ht="15">
      <c r="F66" s="177"/>
      <c r="G66" s="178"/>
      <c r="H66" s="178"/>
    </row>
    <row r="67" spans="6:8" ht="15">
      <c r="F67" s="177"/>
      <c r="G67" s="178"/>
      <c r="H67" s="178"/>
    </row>
    <row r="68" spans="6:8" ht="15">
      <c r="F68" s="177"/>
      <c r="G68" s="178"/>
      <c r="H68" s="178"/>
    </row>
    <row r="69" spans="6:8" ht="15">
      <c r="F69" s="177"/>
      <c r="G69" s="177"/>
      <c r="H69" s="177"/>
    </row>
    <row r="72" ht="15">
      <c r="A72" s="179"/>
    </row>
    <row r="73" ht="15">
      <c r="A73" s="179"/>
    </row>
    <row r="74" ht="15">
      <c r="A74" s="179"/>
    </row>
    <row r="79" spans="10:18" ht="15">
      <c r="J79" s="25"/>
      <c r="Q79" s="25"/>
      <c r="R79" s="180"/>
    </row>
  </sheetData>
  <sheetProtection/>
  <mergeCells count="6">
    <mergeCell ref="R3:S3"/>
    <mergeCell ref="A40:D40"/>
    <mergeCell ref="A3:N3"/>
    <mergeCell ref="B5:D5"/>
    <mergeCell ref="G5:I5"/>
    <mergeCell ref="L5:N5"/>
  </mergeCells>
  <printOptions/>
  <pageMargins left="0.7" right="0.7" top="0.75" bottom="0.75" header="0.3" footer="0.3"/>
  <pageSetup horizontalDpi="600" verticalDpi="600" orientation="portrait" paperSize="9" r:id="rId5"/>
  <tableParts>
    <tablePart r:id="rId1"/>
    <tablePart r:id="rId3"/>
    <tablePart r:id="rId2"/>
    <tablePart r:id="rId4"/>
  </tableParts>
</worksheet>
</file>

<file path=xl/worksheets/sheet2.xml><?xml version="1.0" encoding="utf-8"?>
<worksheet xmlns="http://schemas.openxmlformats.org/spreadsheetml/2006/main" xmlns:r="http://schemas.openxmlformats.org/officeDocument/2006/relationships">
  <dimension ref="A1:DM73"/>
  <sheetViews>
    <sheetView zoomScalePageLayoutView="0" workbookViewId="0" topLeftCell="A1">
      <selection activeCell="B1" sqref="B1"/>
    </sheetView>
  </sheetViews>
  <sheetFormatPr defaultColWidth="9.140625" defaultRowHeight="15"/>
  <cols>
    <col min="1" max="1" width="15.8515625" style="0" customWidth="1"/>
    <col min="2" max="2" width="7.140625" style="0" customWidth="1"/>
    <col min="15" max="15" width="16.8515625" style="3" bestFit="1" customWidth="1"/>
    <col min="16" max="16" width="7.00390625" style="0" customWidth="1"/>
  </cols>
  <sheetData>
    <row r="1" spans="1:117" ht="15">
      <c r="A1" s="1" t="s">
        <v>86</v>
      </c>
      <c r="B1" s="1"/>
      <c r="C1" s="1"/>
      <c r="D1" s="1"/>
      <c r="E1" s="1"/>
      <c r="F1" s="1"/>
      <c r="G1" s="1"/>
      <c r="H1" s="1"/>
      <c r="I1" s="1"/>
      <c r="J1" s="1"/>
      <c r="K1" s="1"/>
      <c r="O1" s="26"/>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row>
    <row r="2" spans="2:117" ht="15">
      <c r="B2" s="1"/>
      <c r="C2" s="1"/>
      <c r="D2" s="1"/>
      <c r="E2" s="1"/>
      <c r="F2" s="1"/>
      <c r="G2" s="1"/>
      <c r="H2" s="1"/>
      <c r="I2" s="1"/>
      <c r="J2" s="1"/>
      <c r="K2" s="1"/>
      <c r="O2" s="26"/>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row>
    <row r="3" spans="2:18" ht="15" customHeight="1">
      <c r="B3" s="222" t="s">
        <v>180</v>
      </c>
      <c r="C3" s="222"/>
      <c r="D3" s="222"/>
      <c r="E3" s="222"/>
      <c r="F3" s="222"/>
      <c r="G3" s="222"/>
      <c r="H3" s="222"/>
      <c r="I3" s="222"/>
      <c r="J3" s="222"/>
      <c r="K3" s="222"/>
      <c r="L3" s="222"/>
      <c r="M3" s="222"/>
      <c r="N3" s="222"/>
      <c r="O3" s="222"/>
      <c r="Q3" s="222" t="s">
        <v>181</v>
      </c>
      <c r="R3" s="222"/>
    </row>
    <row r="4" spans="15:117" ht="15">
      <c r="O4"/>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2:117" s="1" customFormat="1" ht="52.5" customHeight="1">
      <c r="B5"/>
      <c r="C5" s="167">
        <v>2001</v>
      </c>
      <c r="D5" s="167">
        <v>2002</v>
      </c>
      <c r="E5" s="167">
        <v>2003</v>
      </c>
      <c r="F5" s="167">
        <v>2004</v>
      </c>
      <c r="G5" s="167">
        <v>2005</v>
      </c>
      <c r="H5" s="167">
        <v>2006</v>
      </c>
      <c r="I5" s="167">
        <v>2007</v>
      </c>
      <c r="J5" s="167">
        <v>2008</v>
      </c>
      <c r="K5" s="167">
        <v>2009</v>
      </c>
      <c r="L5" s="167">
        <v>2010</v>
      </c>
      <c r="M5" s="167">
        <v>2011</v>
      </c>
      <c r="N5" s="167">
        <v>2012</v>
      </c>
      <c r="O5" s="256" t="s">
        <v>37</v>
      </c>
      <c r="P5"/>
      <c r="Q5" s="221" t="s">
        <v>164</v>
      </c>
      <c r="R5" s="221"/>
      <c r="S5" s="221"/>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row>
    <row r="6" spans="1:117" ht="15">
      <c r="A6" t="s">
        <v>56</v>
      </c>
      <c r="B6" s="167" t="s">
        <v>1</v>
      </c>
      <c r="C6" s="13">
        <v>906</v>
      </c>
      <c r="D6" s="12">
        <v>787</v>
      </c>
      <c r="E6" s="12">
        <v>690</v>
      </c>
      <c r="F6" s="12">
        <v>626</v>
      </c>
      <c r="G6" s="12">
        <v>624</v>
      </c>
      <c r="H6" s="12">
        <v>595</v>
      </c>
      <c r="I6" s="12">
        <v>553</v>
      </c>
      <c r="J6" s="12">
        <v>479</v>
      </c>
      <c r="K6" s="12">
        <v>466</v>
      </c>
      <c r="L6" s="12">
        <v>444</v>
      </c>
      <c r="M6" s="12">
        <v>458</v>
      </c>
      <c r="N6" s="13">
        <v>384</v>
      </c>
      <c r="O6" s="150">
        <v>-0.06670282535339545</v>
      </c>
      <c r="Q6" s="162" t="s">
        <v>10</v>
      </c>
      <c r="R6" s="170">
        <v>-0.12068602230022063</v>
      </c>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row>
    <row r="7" spans="1:117" s="14" customFormat="1" ht="15">
      <c r="A7" s="14" t="s">
        <v>191</v>
      </c>
      <c r="B7" s="167" t="s">
        <v>2</v>
      </c>
      <c r="C7" s="12" t="s">
        <v>3</v>
      </c>
      <c r="D7" s="12" t="s">
        <v>3</v>
      </c>
      <c r="E7" s="12" t="s">
        <v>3</v>
      </c>
      <c r="F7" s="12" t="s">
        <v>3</v>
      </c>
      <c r="G7" s="12" t="s">
        <v>3</v>
      </c>
      <c r="H7" s="12" t="s">
        <v>3</v>
      </c>
      <c r="I7" s="12" t="s">
        <v>3</v>
      </c>
      <c r="J7" s="12" t="s">
        <v>3</v>
      </c>
      <c r="K7" s="12" t="s">
        <v>3</v>
      </c>
      <c r="L7" s="12" t="s">
        <v>3</v>
      </c>
      <c r="M7" s="12" t="s">
        <v>3</v>
      </c>
      <c r="N7" s="12" t="s">
        <v>3</v>
      </c>
      <c r="O7" s="150"/>
      <c r="P7"/>
      <c r="Q7" s="162" t="s">
        <v>13</v>
      </c>
      <c r="R7" s="170">
        <v>-0.10716691488645402</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row>
    <row r="8" spans="1:117" s="14" customFormat="1" ht="15">
      <c r="A8" s="14" t="s">
        <v>192</v>
      </c>
      <c r="B8" s="167" t="s">
        <v>4</v>
      </c>
      <c r="C8" s="12">
        <v>715</v>
      </c>
      <c r="D8" s="12">
        <v>759</v>
      </c>
      <c r="E8" s="12">
        <v>798</v>
      </c>
      <c r="F8" s="12">
        <v>779</v>
      </c>
      <c r="G8" s="12">
        <v>679</v>
      </c>
      <c r="H8" s="12">
        <v>567</v>
      </c>
      <c r="I8" s="12">
        <v>661</v>
      </c>
      <c r="J8" s="12">
        <v>573</v>
      </c>
      <c r="K8" s="12">
        <v>497</v>
      </c>
      <c r="L8" s="12">
        <v>403</v>
      </c>
      <c r="M8" s="12">
        <v>404</v>
      </c>
      <c r="N8" s="12">
        <v>368</v>
      </c>
      <c r="O8" s="150">
        <v>-0.068735448720887</v>
      </c>
      <c r="P8"/>
      <c r="Q8" s="171" t="s">
        <v>11</v>
      </c>
      <c r="R8" s="172">
        <v>-0.08765201739123563</v>
      </c>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row>
    <row r="9" spans="1:117" s="14" customFormat="1" ht="15">
      <c r="A9" s="14" t="s">
        <v>58</v>
      </c>
      <c r="B9" s="167" t="s">
        <v>5</v>
      </c>
      <c r="C9" s="12">
        <v>241</v>
      </c>
      <c r="D9" s="12">
        <v>246</v>
      </c>
      <c r="E9" s="12">
        <v>236</v>
      </c>
      <c r="F9" s="12">
        <v>186</v>
      </c>
      <c r="G9" s="12">
        <v>169</v>
      </c>
      <c r="H9" s="12">
        <v>138</v>
      </c>
      <c r="I9" s="12">
        <v>168</v>
      </c>
      <c r="J9" s="12">
        <v>196</v>
      </c>
      <c r="K9" s="12">
        <v>164</v>
      </c>
      <c r="L9" s="12">
        <v>135</v>
      </c>
      <c r="M9" s="12">
        <v>106</v>
      </c>
      <c r="N9" s="12">
        <v>81</v>
      </c>
      <c r="O9" s="150">
        <v>-0.07878215584686254</v>
      </c>
      <c r="P9"/>
      <c r="Q9" s="171" t="s">
        <v>7</v>
      </c>
      <c r="R9" s="172">
        <v>-0.08714487425080908</v>
      </c>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row>
    <row r="10" spans="1:117" s="14" customFormat="1" ht="15">
      <c r="A10" s="14" t="s">
        <v>62</v>
      </c>
      <c r="B10" s="167" t="s">
        <v>6</v>
      </c>
      <c r="C10" s="12">
        <v>4023</v>
      </c>
      <c r="D10" s="12">
        <v>4005</v>
      </c>
      <c r="E10" s="12">
        <v>3774</v>
      </c>
      <c r="F10" s="12">
        <v>3238</v>
      </c>
      <c r="G10" s="12">
        <v>2833</v>
      </c>
      <c r="H10" s="12">
        <v>2683</v>
      </c>
      <c r="I10" s="12">
        <v>2625</v>
      </c>
      <c r="J10" s="12">
        <v>2368</v>
      </c>
      <c r="K10" s="12">
        <v>2110</v>
      </c>
      <c r="L10" s="12">
        <v>1840</v>
      </c>
      <c r="M10" s="12">
        <v>1986</v>
      </c>
      <c r="N10" s="12">
        <v>1791</v>
      </c>
      <c r="O10" s="150">
        <v>-0.07709096179796837</v>
      </c>
      <c r="P10"/>
      <c r="Q10" s="171" t="s">
        <v>32</v>
      </c>
      <c r="R10" s="172">
        <v>-0.0832720089849187</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row>
    <row r="11" spans="1:117" s="14" customFormat="1" ht="15">
      <c r="A11" s="14" t="s">
        <v>59</v>
      </c>
      <c r="B11" s="167" t="s">
        <v>7</v>
      </c>
      <c r="C11" s="12">
        <v>104</v>
      </c>
      <c r="D11" s="12">
        <v>134</v>
      </c>
      <c r="E11" s="12">
        <v>96</v>
      </c>
      <c r="F11" s="12">
        <v>88</v>
      </c>
      <c r="G11" s="12">
        <v>99</v>
      </c>
      <c r="H11" s="12">
        <v>116</v>
      </c>
      <c r="I11" s="12">
        <v>126</v>
      </c>
      <c r="J11" s="12">
        <v>70</v>
      </c>
      <c r="K11" s="12">
        <v>61</v>
      </c>
      <c r="L11" s="12">
        <v>44</v>
      </c>
      <c r="M11" s="12">
        <v>56</v>
      </c>
      <c r="N11" s="12">
        <v>42</v>
      </c>
      <c r="O11" s="150">
        <v>-0.08714487425080908</v>
      </c>
      <c r="P11"/>
      <c r="Q11" s="171" t="s">
        <v>25</v>
      </c>
      <c r="R11" s="172">
        <v>-0.08226811796929467</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row>
    <row r="12" spans="1:117" s="14" customFormat="1" ht="15">
      <c r="A12" s="14" t="s">
        <v>65</v>
      </c>
      <c r="B12" s="167" t="s">
        <v>8</v>
      </c>
      <c r="C12" s="12">
        <v>230</v>
      </c>
      <c r="D12" s="12">
        <v>200</v>
      </c>
      <c r="E12" s="12">
        <v>172</v>
      </c>
      <c r="F12" s="12">
        <v>208</v>
      </c>
      <c r="G12" s="12">
        <v>222</v>
      </c>
      <c r="H12" s="12">
        <v>226</v>
      </c>
      <c r="I12" s="12">
        <v>171</v>
      </c>
      <c r="J12" s="12">
        <v>160</v>
      </c>
      <c r="K12" s="12">
        <v>146</v>
      </c>
      <c r="L12" s="12">
        <v>130</v>
      </c>
      <c r="M12" s="12">
        <v>95</v>
      </c>
      <c r="N12" s="12">
        <v>89</v>
      </c>
      <c r="O12" s="150">
        <v>-0.07447459108349119</v>
      </c>
      <c r="P12"/>
      <c r="Q12" s="171" t="s">
        <v>39</v>
      </c>
      <c r="R12" s="172">
        <v>-0.082</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row>
    <row r="13" spans="1:117" s="14" customFormat="1" ht="15">
      <c r="A13" s="14" t="s">
        <v>63</v>
      </c>
      <c r="B13" s="167" t="s">
        <v>9</v>
      </c>
      <c r="C13" s="12">
        <v>803</v>
      </c>
      <c r="D13" s="12">
        <v>793</v>
      </c>
      <c r="E13" s="12">
        <v>761</v>
      </c>
      <c r="F13" s="12">
        <v>775</v>
      </c>
      <c r="G13" s="12">
        <v>816</v>
      </c>
      <c r="H13" s="12">
        <v>722</v>
      </c>
      <c r="I13" s="12">
        <v>771</v>
      </c>
      <c r="J13" s="12">
        <v>708</v>
      </c>
      <c r="K13" s="12">
        <v>680</v>
      </c>
      <c r="L13" s="12">
        <v>545</v>
      </c>
      <c r="M13" s="12">
        <v>474</v>
      </c>
      <c r="N13" s="12">
        <v>474</v>
      </c>
      <c r="O13" s="150">
        <v>-0.04192376707551049</v>
      </c>
      <c r="P13"/>
      <c r="Q13" s="171" t="s">
        <v>17</v>
      </c>
      <c r="R13" s="172">
        <v>-0.07937600209444151</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row>
    <row r="14" spans="1:117" s="14" customFormat="1" ht="15">
      <c r="A14" s="14" t="s">
        <v>75</v>
      </c>
      <c r="B14" s="167" t="s">
        <v>10</v>
      </c>
      <c r="C14" s="12">
        <v>3143</v>
      </c>
      <c r="D14" s="12">
        <v>3104</v>
      </c>
      <c r="E14" s="12">
        <v>3211</v>
      </c>
      <c r="F14" s="12">
        <v>2691</v>
      </c>
      <c r="G14" s="12">
        <v>2390</v>
      </c>
      <c r="H14" s="12">
        <v>2095</v>
      </c>
      <c r="I14" s="12">
        <v>1824</v>
      </c>
      <c r="J14" s="12">
        <v>1494</v>
      </c>
      <c r="K14" s="12">
        <v>1260</v>
      </c>
      <c r="L14" s="12">
        <v>1194</v>
      </c>
      <c r="M14" s="12">
        <v>976</v>
      </c>
      <c r="N14" s="16">
        <v>872</v>
      </c>
      <c r="O14" s="151">
        <v>-0.12068602230022063</v>
      </c>
      <c r="P14"/>
      <c r="Q14" s="171" t="s">
        <v>5</v>
      </c>
      <c r="R14" s="172">
        <v>-0.07878215584686254</v>
      </c>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row>
    <row r="15" spans="1:117" s="14" customFormat="1" ht="15">
      <c r="A15" s="14" t="s">
        <v>61</v>
      </c>
      <c r="B15" s="167" t="s">
        <v>11</v>
      </c>
      <c r="C15" s="12">
        <v>5283</v>
      </c>
      <c r="D15" s="12">
        <v>4865</v>
      </c>
      <c r="E15" s="12">
        <v>3689</v>
      </c>
      <c r="F15" s="12">
        <v>3369</v>
      </c>
      <c r="G15" s="12">
        <v>3065</v>
      </c>
      <c r="H15" s="12">
        <v>2627</v>
      </c>
      <c r="I15" s="12">
        <v>2460</v>
      </c>
      <c r="J15" s="12">
        <v>2213</v>
      </c>
      <c r="K15" s="12">
        <v>2171</v>
      </c>
      <c r="L15" s="12">
        <v>2117</v>
      </c>
      <c r="M15" s="12">
        <v>2062</v>
      </c>
      <c r="N15" s="12">
        <v>1882</v>
      </c>
      <c r="O15" s="150">
        <v>-0.0875588655433629</v>
      </c>
      <c r="P15"/>
      <c r="Q15" s="171" t="s">
        <v>26</v>
      </c>
      <c r="R15" s="172">
        <v>-0.07795058412923228</v>
      </c>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row>
    <row r="16" spans="1:117" s="14" customFormat="1" ht="15">
      <c r="A16" s="14" t="s">
        <v>66</v>
      </c>
      <c r="B16" s="168" t="s">
        <v>39</v>
      </c>
      <c r="C16" s="63">
        <v>3847</v>
      </c>
      <c r="D16" s="63">
        <v>3653</v>
      </c>
      <c r="E16" s="63">
        <v>3377</v>
      </c>
      <c r="F16" s="63">
        <v>3032</v>
      </c>
      <c r="G16" s="63">
        <v>2830</v>
      </c>
      <c r="H16" s="63">
        <v>2781</v>
      </c>
      <c r="I16" s="63">
        <v>2320</v>
      </c>
      <c r="J16" s="63">
        <v>2115</v>
      </c>
      <c r="K16" s="63">
        <v>1793</v>
      </c>
      <c r="L16" s="63">
        <v>1827</v>
      </c>
      <c r="M16" s="63">
        <v>1661</v>
      </c>
      <c r="N16" s="12">
        <v>1633</v>
      </c>
      <c r="O16" s="150">
        <v>-0.0820994492938314</v>
      </c>
      <c r="P16"/>
      <c r="Q16" s="171" t="s">
        <v>15</v>
      </c>
      <c r="R16" s="172">
        <v>-0.07743284902177394</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row>
    <row r="17" spans="1:117" s="14" customFormat="1" ht="15">
      <c r="A17" s="14" t="s">
        <v>57</v>
      </c>
      <c r="B17" s="167" t="s">
        <v>12</v>
      </c>
      <c r="C17" s="12">
        <v>52</v>
      </c>
      <c r="D17" s="12">
        <v>53</v>
      </c>
      <c r="E17" s="12">
        <v>56</v>
      </c>
      <c r="F17" s="12">
        <v>62</v>
      </c>
      <c r="G17" s="12">
        <v>53</v>
      </c>
      <c r="H17" s="12">
        <v>37</v>
      </c>
      <c r="I17" s="12">
        <v>41</v>
      </c>
      <c r="J17" s="12">
        <v>35</v>
      </c>
      <c r="K17" s="12">
        <v>36</v>
      </c>
      <c r="L17" s="12">
        <v>24</v>
      </c>
      <c r="M17" s="12">
        <v>35</v>
      </c>
      <c r="N17" s="12">
        <v>22</v>
      </c>
      <c r="O17" s="150">
        <v>-0.07723233285034425</v>
      </c>
      <c r="P17"/>
      <c r="Q17" s="171" t="s">
        <v>12</v>
      </c>
      <c r="R17" s="172">
        <v>-0.07723233285034425</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row>
    <row r="18" spans="1:117" s="14" customFormat="1" ht="15">
      <c r="A18" s="14" t="s">
        <v>193</v>
      </c>
      <c r="B18" s="167" t="s">
        <v>13</v>
      </c>
      <c r="C18" s="15">
        <v>214</v>
      </c>
      <c r="D18" s="15">
        <v>246</v>
      </c>
      <c r="E18" s="15">
        <v>223</v>
      </c>
      <c r="F18" s="12">
        <v>228</v>
      </c>
      <c r="G18" s="12">
        <v>201</v>
      </c>
      <c r="H18" s="12">
        <v>182</v>
      </c>
      <c r="I18" s="12">
        <v>203</v>
      </c>
      <c r="J18" s="12">
        <v>167</v>
      </c>
      <c r="K18" s="12">
        <v>116</v>
      </c>
      <c r="L18" s="12">
        <v>91</v>
      </c>
      <c r="M18" s="12">
        <v>78</v>
      </c>
      <c r="N18" s="12">
        <v>72</v>
      </c>
      <c r="O18" s="150">
        <v>-0.10716691488645402</v>
      </c>
      <c r="P18"/>
      <c r="Q18" s="171" t="s">
        <v>6</v>
      </c>
      <c r="R18" s="172">
        <v>-0.07709096179796837</v>
      </c>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row>
    <row r="19" spans="1:117" s="14" customFormat="1" ht="15">
      <c r="A19" s="14" t="s">
        <v>67</v>
      </c>
      <c r="B19" s="167" t="s">
        <v>33</v>
      </c>
      <c r="C19" s="12" t="s">
        <v>3</v>
      </c>
      <c r="D19" s="12" t="s">
        <v>3</v>
      </c>
      <c r="E19" s="12" t="s">
        <v>3</v>
      </c>
      <c r="F19" s="12" t="s">
        <v>3</v>
      </c>
      <c r="G19" s="12" t="s">
        <v>3</v>
      </c>
      <c r="H19" s="12" t="s">
        <v>3</v>
      </c>
      <c r="I19" s="12" t="s">
        <v>3</v>
      </c>
      <c r="J19" s="12" t="s">
        <v>3</v>
      </c>
      <c r="K19" s="12" t="s">
        <v>3</v>
      </c>
      <c r="L19" s="12">
        <v>130</v>
      </c>
      <c r="M19" s="12">
        <v>134</v>
      </c>
      <c r="N19" s="12">
        <v>125</v>
      </c>
      <c r="O19" s="150" t="s">
        <v>3</v>
      </c>
      <c r="P19"/>
      <c r="Q19" s="171" t="s">
        <v>20</v>
      </c>
      <c r="R19" s="172">
        <v>-0.07601090165965652</v>
      </c>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row>
    <row r="20" spans="1:117" s="14" customFormat="1" ht="15">
      <c r="A20" s="14" t="s">
        <v>68</v>
      </c>
      <c r="B20" s="167" t="s">
        <v>14</v>
      </c>
      <c r="C20" s="12">
        <v>51</v>
      </c>
      <c r="D20" s="12">
        <v>55</v>
      </c>
      <c r="E20" s="12">
        <v>33</v>
      </c>
      <c r="F20" s="12">
        <v>27</v>
      </c>
      <c r="G20" s="12">
        <v>37</v>
      </c>
      <c r="H20" s="12">
        <v>24</v>
      </c>
      <c r="I20" s="12">
        <v>30</v>
      </c>
      <c r="J20" s="12">
        <v>20</v>
      </c>
      <c r="K20" s="12">
        <v>26</v>
      </c>
      <c r="L20" s="12">
        <v>27</v>
      </c>
      <c r="M20" s="12">
        <v>21</v>
      </c>
      <c r="N20" s="12">
        <v>22</v>
      </c>
      <c r="O20" s="150">
        <v>-0.0712169938823497</v>
      </c>
      <c r="P20"/>
      <c r="Q20" s="171" t="s">
        <v>8</v>
      </c>
      <c r="R20" s="172">
        <v>-0.07447459108349119</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row>
    <row r="21" spans="1:117" s="14" customFormat="1" ht="15">
      <c r="A21" s="14" t="s">
        <v>64</v>
      </c>
      <c r="B21" s="167" t="s">
        <v>15</v>
      </c>
      <c r="C21" s="12">
        <v>502</v>
      </c>
      <c r="D21" s="12">
        <v>618</v>
      </c>
      <c r="E21" s="12">
        <v>640</v>
      </c>
      <c r="F21" s="12">
        <v>606</v>
      </c>
      <c r="G21" s="12">
        <v>620</v>
      </c>
      <c r="H21" s="12">
        <v>630</v>
      </c>
      <c r="I21" s="12">
        <v>555</v>
      </c>
      <c r="J21" s="12">
        <v>448</v>
      </c>
      <c r="K21" s="12">
        <v>386</v>
      </c>
      <c r="L21" s="12">
        <v>330</v>
      </c>
      <c r="M21" s="12">
        <v>268</v>
      </c>
      <c r="N21" s="12">
        <v>253</v>
      </c>
      <c r="O21" s="150">
        <v>-0.07743284902177394</v>
      </c>
      <c r="P21"/>
      <c r="Q21" s="171" t="s">
        <v>22</v>
      </c>
      <c r="R21" s="172">
        <v>-0.071887330844431</v>
      </c>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row>
    <row r="22" spans="1:117" s="14" customFormat="1" ht="15">
      <c r="A22" s="14" t="s">
        <v>69</v>
      </c>
      <c r="B22" s="167" t="s">
        <v>16</v>
      </c>
      <c r="C22" s="16">
        <v>0</v>
      </c>
      <c r="D22" s="16">
        <v>0</v>
      </c>
      <c r="E22" s="16">
        <v>0</v>
      </c>
      <c r="F22" s="16">
        <v>0</v>
      </c>
      <c r="G22" s="16">
        <v>10</v>
      </c>
      <c r="H22" s="16">
        <v>7</v>
      </c>
      <c r="I22" s="16">
        <v>9</v>
      </c>
      <c r="J22" s="16">
        <v>12</v>
      </c>
      <c r="K22" s="16">
        <v>18</v>
      </c>
      <c r="L22" s="16">
        <v>12</v>
      </c>
      <c r="M22" s="16">
        <v>8</v>
      </c>
      <c r="N22" s="16">
        <v>6</v>
      </c>
      <c r="O22" s="150"/>
      <c r="P22"/>
      <c r="Q22" s="171" t="s">
        <v>14</v>
      </c>
      <c r="R22" s="172">
        <v>-0.0712169938823497</v>
      </c>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row>
    <row r="23" spans="1:117" s="14" customFormat="1" ht="15">
      <c r="A23" s="14" t="s">
        <v>103</v>
      </c>
      <c r="B23" s="167" t="s">
        <v>17</v>
      </c>
      <c r="C23" s="12">
        <v>477</v>
      </c>
      <c r="D23" s="12">
        <v>479</v>
      </c>
      <c r="E23" s="12">
        <v>482</v>
      </c>
      <c r="F23" s="12">
        <v>398</v>
      </c>
      <c r="G23" s="12">
        <v>337</v>
      </c>
      <c r="H23" s="12">
        <v>323</v>
      </c>
      <c r="I23" s="12">
        <v>299</v>
      </c>
      <c r="J23" s="12">
        <v>299</v>
      </c>
      <c r="K23" s="12">
        <v>288</v>
      </c>
      <c r="L23" s="12">
        <v>219</v>
      </c>
      <c r="M23" s="12">
        <v>209</v>
      </c>
      <c r="N23" s="12">
        <v>218</v>
      </c>
      <c r="O23" s="150">
        <v>-0.07937600209444151</v>
      </c>
      <c r="P23"/>
      <c r="Q23" s="171" t="s">
        <v>4</v>
      </c>
      <c r="R23" s="172">
        <v>-0.068735448720887</v>
      </c>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row>
    <row r="24" spans="1:117" s="14" customFormat="1" ht="15">
      <c r="A24" s="14" t="s">
        <v>55</v>
      </c>
      <c r="B24" s="167" t="s">
        <v>18</v>
      </c>
      <c r="C24" s="12">
        <v>570</v>
      </c>
      <c r="D24" s="12">
        <v>524</v>
      </c>
      <c r="E24" s="12">
        <v>524</v>
      </c>
      <c r="F24" s="12">
        <v>480</v>
      </c>
      <c r="G24" s="12">
        <v>432</v>
      </c>
      <c r="H24" s="12">
        <v>384</v>
      </c>
      <c r="I24" s="12">
        <v>378</v>
      </c>
      <c r="J24" s="12">
        <v>367</v>
      </c>
      <c r="K24" s="12">
        <v>328</v>
      </c>
      <c r="L24" s="12">
        <v>292</v>
      </c>
      <c r="M24" s="12">
        <v>289</v>
      </c>
      <c r="N24" s="12">
        <v>279</v>
      </c>
      <c r="O24" s="150">
        <v>-0.06661530359107881</v>
      </c>
      <c r="P24"/>
      <c r="Q24" s="171" t="s">
        <v>1</v>
      </c>
      <c r="R24" s="172">
        <v>-0.06670282535339545</v>
      </c>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row>
    <row r="25" spans="1:117" s="14" customFormat="1" ht="15">
      <c r="A25" s="14" t="s">
        <v>194</v>
      </c>
      <c r="B25" s="167" t="s">
        <v>19</v>
      </c>
      <c r="C25" s="12">
        <v>2438</v>
      </c>
      <c r="D25" s="12">
        <v>2548</v>
      </c>
      <c r="E25" s="12">
        <v>2541</v>
      </c>
      <c r="F25" s="12">
        <v>2459</v>
      </c>
      <c r="G25" s="12">
        <v>2526</v>
      </c>
      <c r="H25" s="12">
        <v>2392</v>
      </c>
      <c r="I25" s="12">
        <v>2582</v>
      </c>
      <c r="J25" s="12">
        <v>2540</v>
      </c>
      <c r="K25" s="12">
        <v>2179</v>
      </c>
      <c r="L25" s="12">
        <v>1853</v>
      </c>
      <c r="M25" s="12">
        <v>1897</v>
      </c>
      <c r="N25" s="12">
        <v>1615</v>
      </c>
      <c r="O25" s="150">
        <v>-0.0340477119357836</v>
      </c>
      <c r="P25"/>
      <c r="Q25" s="171" t="s">
        <v>18</v>
      </c>
      <c r="R25" s="172">
        <v>-0.06651383944139688</v>
      </c>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row>
    <row r="26" spans="1:117" s="14" customFormat="1" ht="15">
      <c r="A26" s="14" t="s">
        <v>71</v>
      </c>
      <c r="B26" s="167" t="s">
        <v>20</v>
      </c>
      <c r="C26" s="12">
        <v>635</v>
      </c>
      <c r="D26" s="12">
        <v>710</v>
      </c>
      <c r="E26" s="12">
        <v>631</v>
      </c>
      <c r="F26" s="12">
        <v>537</v>
      </c>
      <c r="G26" s="12">
        <v>495</v>
      </c>
      <c r="H26" s="12">
        <v>373</v>
      </c>
      <c r="I26" s="12">
        <v>557</v>
      </c>
      <c r="J26" s="12">
        <v>488</v>
      </c>
      <c r="K26" s="12">
        <v>335</v>
      </c>
      <c r="L26" s="12">
        <v>368</v>
      </c>
      <c r="M26" s="12">
        <v>332</v>
      </c>
      <c r="N26" s="12">
        <v>256</v>
      </c>
      <c r="O26" s="150">
        <v>-0.07601090165965652</v>
      </c>
      <c r="P26"/>
      <c r="Q26" s="171" t="s">
        <v>163</v>
      </c>
      <c r="R26" s="172">
        <v>-0.06508037638438258</v>
      </c>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row>
    <row r="27" spans="1:117" s="14" customFormat="1" ht="15">
      <c r="A27" s="14" t="s">
        <v>72</v>
      </c>
      <c r="B27" s="167" t="s">
        <v>21</v>
      </c>
      <c r="C27" s="12">
        <v>933</v>
      </c>
      <c r="D27" s="12">
        <v>874</v>
      </c>
      <c r="E27" s="12">
        <v>856</v>
      </c>
      <c r="F27" s="12">
        <v>1014</v>
      </c>
      <c r="G27" s="12">
        <v>1068</v>
      </c>
      <c r="H27" s="12">
        <v>992</v>
      </c>
      <c r="I27" s="12">
        <v>1096</v>
      </c>
      <c r="J27" s="12">
        <v>1324</v>
      </c>
      <c r="K27" s="12">
        <v>1168</v>
      </c>
      <c r="L27" s="12">
        <v>973</v>
      </c>
      <c r="M27" s="12">
        <v>779</v>
      </c>
      <c r="N27" s="12">
        <v>798</v>
      </c>
      <c r="O27" s="150">
        <v>-0.001421479144934401</v>
      </c>
      <c r="P27"/>
      <c r="Q27" s="171" t="s">
        <v>31</v>
      </c>
      <c r="R27" s="172">
        <v>-0.0582813806329104</v>
      </c>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row>
    <row r="28" spans="1:117" s="14" customFormat="1" ht="15">
      <c r="A28" s="14" t="s">
        <v>74</v>
      </c>
      <c r="B28" s="167" t="s">
        <v>22</v>
      </c>
      <c r="C28" s="12">
        <v>107</v>
      </c>
      <c r="D28" s="12">
        <v>124</v>
      </c>
      <c r="E28" s="12">
        <v>102</v>
      </c>
      <c r="F28" s="12">
        <v>124</v>
      </c>
      <c r="G28" s="12">
        <v>107</v>
      </c>
      <c r="H28" s="12">
        <v>96</v>
      </c>
      <c r="I28" s="12">
        <v>126</v>
      </c>
      <c r="J28" s="12">
        <v>82</v>
      </c>
      <c r="K28" s="12">
        <v>59</v>
      </c>
      <c r="L28" s="12">
        <v>44</v>
      </c>
      <c r="M28" s="12">
        <v>61</v>
      </c>
      <c r="N28" s="12">
        <v>69</v>
      </c>
      <c r="O28" s="150">
        <v>-0.071887330844431</v>
      </c>
      <c r="P28"/>
      <c r="Q28" s="173" t="s">
        <v>24</v>
      </c>
      <c r="R28" s="174">
        <v>-0.04838373896376669</v>
      </c>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row>
    <row r="29" spans="1:117" s="14" customFormat="1" ht="15">
      <c r="A29" s="14" t="s">
        <v>73</v>
      </c>
      <c r="B29" s="167" t="s">
        <v>23</v>
      </c>
      <c r="C29" s="12" t="s">
        <v>3</v>
      </c>
      <c r="D29" s="12" t="s">
        <v>3</v>
      </c>
      <c r="E29" s="12" t="s">
        <v>3</v>
      </c>
      <c r="F29" s="12" t="s">
        <v>3</v>
      </c>
      <c r="G29" s="12">
        <v>294</v>
      </c>
      <c r="H29" s="12">
        <v>282</v>
      </c>
      <c r="I29" s="12">
        <v>293</v>
      </c>
      <c r="J29" s="12">
        <v>292</v>
      </c>
      <c r="K29" s="12">
        <v>182</v>
      </c>
      <c r="L29" s="12">
        <v>171</v>
      </c>
      <c r="M29" s="12" t="s">
        <v>3</v>
      </c>
      <c r="N29" s="12" t="s">
        <v>3</v>
      </c>
      <c r="O29" s="150"/>
      <c r="P29"/>
      <c r="Q29" s="173" t="s">
        <v>9</v>
      </c>
      <c r="R29" s="174">
        <v>-0.04192376707551049</v>
      </c>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row>
    <row r="30" spans="1:117" s="14" customFormat="1" ht="15">
      <c r="A30" s="14" t="s">
        <v>60</v>
      </c>
      <c r="B30" s="167" t="s">
        <v>24</v>
      </c>
      <c r="C30" s="12">
        <v>262</v>
      </c>
      <c r="D30" s="12">
        <v>267</v>
      </c>
      <c r="E30" s="12">
        <v>217</v>
      </c>
      <c r="F30" s="12">
        <v>221</v>
      </c>
      <c r="G30" s="12">
        <v>231</v>
      </c>
      <c r="H30" s="12">
        <v>203</v>
      </c>
      <c r="I30" s="12">
        <v>241</v>
      </c>
      <c r="J30" s="12">
        <v>202</v>
      </c>
      <c r="K30" s="12">
        <v>165</v>
      </c>
      <c r="L30" s="12">
        <v>159</v>
      </c>
      <c r="M30" s="12">
        <v>172</v>
      </c>
      <c r="N30" s="12">
        <v>147</v>
      </c>
      <c r="O30" s="150">
        <v>-0.04838373896376669</v>
      </c>
      <c r="P30"/>
      <c r="Q30" s="173" t="s">
        <v>19</v>
      </c>
      <c r="R30" s="174">
        <v>-0.0340477119357836</v>
      </c>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row>
    <row r="31" spans="1:117" s="153" customFormat="1" ht="15">
      <c r="A31" s="153" t="s">
        <v>76</v>
      </c>
      <c r="B31" s="169" t="s">
        <v>25</v>
      </c>
      <c r="C31" s="16">
        <v>346</v>
      </c>
      <c r="D31" s="16">
        <v>357</v>
      </c>
      <c r="E31" s="16">
        <v>345</v>
      </c>
      <c r="F31" s="16">
        <v>284</v>
      </c>
      <c r="G31" s="16">
        <v>271</v>
      </c>
      <c r="H31" s="16">
        <v>260</v>
      </c>
      <c r="I31" s="16">
        <v>276</v>
      </c>
      <c r="J31" s="16">
        <v>233</v>
      </c>
      <c r="K31" s="16">
        <v>219</v>
      </c>
      <c r="L31" s="16">
        <v>151</v>
      </c>
      <c r="M31" s="16">
        <v>159</v>
      </c>
      <c r="N31" s="16">
        <v>142</v>
      </c>
      <c r="O31" s="151">
        <v>-0.08226811796929467</v>
      </c>
      <c r="P31"/>
      <c r="Q31" s="165" t="s">
        <v>21</v>
      </c>
      <c r="R31" s="175">
        <v>-0.0013795881693017265</v>
      </c>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row>
    <row r="32" spans="1:117" s="14" customFormat="1" ht="15">
      <c r="A32" s="14" t="s">
        <v>195</v>
      </c>
      <c r="B32" s="167" t="s">
        <v>26</v>
      </c>
      <c r="C32" s="12">
        <v>1806</v>
      </c>
      <c r="D32" s="12">
        <v>1832</v>
      </c>
      <c r="E32" s="12">
        <v>1841</v>
      </c>
      <c r="F32" s="12">
        <v>1755</v>
      </c>
      <c r="G32" s="12">
        <v>1742</v>
      </c>
      <c r="H32" s="12">
        <v>1682</v>
      </c>
      <c r="I32" s="12">
        <v>1489</v>
      </c>
      <c r="J32" s="12">
        <v>1312</v>
      </c>
      <c r="K32" s="12">
        <v>1123</v>
      </c>
      <c r="L32" s="12">
        <v>871</v>
      </c>
      <c r="M32" s="12">
        <v>917</v>
      </c>
      <c r="N32" s="12">
        <v>830</v>
      </c>
      <c r="O32" s="150">
        <v>-0.07799328445697462</v>
      </c>
      <c r="P32"/>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row>
    <row r="33" spans="1:117" s="14" customFormat="1" ht="15">
      <c r="A33" s="14" t="s">
        <v>77</v>
      </c>
      <c r="B33" s="167" t="s">
        <v>27</v>
      </c>
      <c r="C33" s="12">
        <v>1749</v>
      </c>
      <c r="D33" s="12">
        <v>1747</v>
      </c>
      <c r="E33" s="12">
        <v>1769</v>
      </c>
      <c r="F33" s="12">
        <v>1671</v>
      </c>
      <c r="G33" s="12">
        <v>1675</v>
      </c>
      <c r="H33" s="12">
        <v>1612</v>
      </c>
      <c r="I33" s="12">
        <v>1432</v>
      </c>
      <c r="J33" s="12">
        <v>1257</v>
      </c>
      <c r="K33" s="12">
        <v>1059</v>
      </c>
      <c r="L33" s="12">
        <v>835</v>
      </c>
      <c r="M33" s="12">
        <v>883</v>
      </c>
      <c r="N33" s="12">
        <v>801</v>
      </c>
      <c r="O33" s="150">
        <v>-0.07806618150614242</v>
      </c>
      <c r="P33"/>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row>
    <row r="34" spans="2:117" s="14" customFormat="1" ht="15">
      <c r="B34" s="31"/>
      <c r="C34" s="12"/>
      <c r="D34" s="12"/>
      <c r="E34" s="12"/>
      <c r="F34" s="12"/>
      <c r="G34" s="12"/>
      <c r="H34" s="12"/>
      <c r="I34" s="12"/>
      <c r="J34" s="12"/>
      <c r="K34" s="12"/>
      <c r="L34" s="12"/>
      <c r="M34" s="12"/>
      <c r="N34" s="12"/>
      <c r="O34" s="150"/>
      <c r="P34"/>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row>
    <row r="35" spans="1:117" s="14" customFormat="1" ht="15">
      <c r="A35" s="14" t="s">
        <v>196</v>
      </c>
      <c r="B35" s="31" t="s">
        <v>29</v>
      </c>
      <c r="C35" s="12" t="s">
        <v>3</v>
      </c>
      <c r="D35" s="12" t="s">
        <v>3</v>
      </c>
      <c r="E35" s="12" t="s">
        <v>3</v>
      </c>
      <c r="F35" s="12" t="s">
        <v>3</v>
      </c>
      <c r="G35" s="12" t="s">
        <v>3</v>
      </c>
      <c r="H35" s="12" t="s">
        <v>3</v>
      </c>
      <c r="I35" s="12" t="s">
        <v>3</v>
      </c>
      <c r="J35" s="12" t="s">
        <v>3</v>
      </c>
      <c r="K35" s="12" t="s">
        <v>3</v>
      </c>
      <c r="L35" s="12">
        <v>278</v>
      </c>
      <c r="M35" s="12">
        <v>311</v>
      </c>
      <c r="N35" s="12">
        <v>299</v>
      </c>
      <c r="O35" s="150"/>
      <c r="P35"/>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row>
    <row r="36" spans="1:117" s="14" customFormat="1" ht="15">
      <c r="A36" s="14" t="s">
        <v>102</v>
      </c>
      <c r="B36" s="31" t="s">
        <v>30</v>
      </c>
      <c r="C36" s="12">
        <v>151</v>
      </c>
      <c r="D36" s="12">
        <v>151</v>
      </c>
      <c r="E36" s="12">
        <v>151</v>
      </c>
      <c r="F36" s="12">
        <v>198</v>
      </c>
      <c r="G36" s="12">
        <v>185</v>
      </c>
      <c r="H36" s="12">
        <v>161</v>
      </c>
      <c r="I36" s="12">
        <v>178</v>
      </c>
      <c r="J36" s="12">
        <v>132</v>
      </c>
      <c r="K36" s="12">
        <v>120</v>
      </c>
      <c r="L36" s="12">
        <v>126</v>
      </c>
      <c r="M36" s="12">
        <v>113</v>
      </c>
      <c r="N36" s="12">
        <v>96</v>
      </c>
      <c r="O36" s="150">
        <v>-0.06508037638438258</v>
      </c>
      <c r="P36"/>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row>
    <row r="37" spans="1:117" s="14" customFormat="1" ht="15">
      <c r="A37" s="14" t="s">
        <v>93</v>
      </c>
      <c r="B37" s="31" t="s">
        <v>31</v>
      </c>
      <c r="C37" s="61">
        <v>189</v>
      </c>
      <c r="D37" s="61">
        <v>215</v>
      </c>
      <c r="E37" s="61">
        <v>192</v>
      </c>
      <c r="F37" s="61">
        <v>180</v>
      </c>
      <c r="G37" s="61">
        <v>149</v>
      </c>
      <c r="H37" s="61">
        <v>160</v>
      </c>
      <c r="I37" s="61">
        <v>158</v>
      </c>
      <c r="J37" s="61">
        <v>169</v>
      </c>
      <c r="K37" s="61">
        <v>143</v>
      </c>
      <c r="L37" s="12">
        <v>127</v>
      </c>
      <c r="M37" s="12">
        <v>102</v>
      </c>
      <c r="N37" s="12">
        <v>102</v>
      </c>
      <c r="O37" s="150">
        <v>-0.05828138063291044</v>
      </c>
      <c r="P3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row>
    <row r="38" spans="1:117" s="14" customFormat="1" ht="15">
      <c r="A38" s="14" t="s">
        <v>94</v>
      </c>
      <c r="B38" s="31" t="s">
        <v>32</v>
      </c>
      <c r="C38" s="12">
        <v>245</v>
      </c>
      <c r="D38" s="12">
        <v>274</v>
      </c>
      <c r="E38" s="12">
        <v>260</v>
      </c>
      <c r="F38" s="12">
        <v>232</v>
      </c>
      <c r="G38" s="12">
        <v>178</v>
      </c>
      <c r="H38" s="12">
        <v>156</v>
      </c>
      <c r="I38" s="12">
        <v>162</v>
      </c>
      <c r="J38" s="12">
        <v>156</v>
      </c>
      <c r="K38" s="12">
        <v>136</v>
      </c>
      <c r="L38" s="12">
        <v>129</v>
      </c>
      <c r="M38" s="12">
        <v>119</v>
      </c>
      <c r="N38" s="12">
        <v>104</v>
      </c>
      <c r="O38" s="150">
        <v>-0.08327200898491871</v>
      </c>
      <c r="P38"/>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row>
    <row r="39" spans="2:117" ht="15">
      <c r="B39" s="8"/>
      <c r="C39" s="10"/>
      <c r="D39" s="10"/>
      <c r="E39" s="10"/>
      <c r="F39" s="10"/>
      <c r="G39" s="10"/>
      <c r="H39" s="10"/>
      <c r="I39" s="10"/>
      <c r="J39" s="10"/>
      <c r="K39" s="10"/>
      <c r="L39" s="10"/>
      <c r="M39" s="10"/>
      <c r="N39" s="10" t="s">
        <v>0</v>
      </c>
      <c r="O39" s="30"/>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row>
    <row r="40" spans="2:117" ht="15">
      <c r="B40" s="18" t="s">
        <v>167</v>
      </c>
      <c r="C40" s="154">
        <v>28273</v>
      </c>
      <c r="D40" s="154">
        <v>27873</v>
      </c>
      <c r="E40" s="154">
        <v>25898</v>
      </c>
      <c r="F40" s="154">
        <v>23797</v>
      </c>
      <c r="G40" s="154">
        <v>22369</v>
      </c>
      <c r="H40" s="154">
        <v>20612</v>
      </c>
      <c r="I40" s="154">
        <v>20059</v>
      </c>
      <c r="J40" s="154">
        <v>18362</v>
      </c>
      <c r="K40" s="154">
        <v>16193</v>
      </c>
      <c r="L40" s="154">
        <v>14475</v>
      </c>
      <c r="M40" s="154">
        <v>13837</v>
      </c>
      <c r="N40" s="154">
        <v>12647</v>
      </c>
      <c r="O40" s="155"/>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row>
    <row r="41" spans="2:117" ht="15">
      <c r="B41" s="18" t="s">
        <v>84</v>
      </c>
      <c r="C41" s="157">
        <v>27688</v>
      </c>
      <c r="D41" s="157">
        <v>27233</v>
      </c>
      <c r="E41" s="157">
        <v>25295</v>
      </c>
      <c r="F41" s="157">
        <v>23187</v>
      </c>
      <c r="G41" s="157">
        <v>21857</v>
      </c>
      <c r="H41" s="157">
        <v>20135</v>
      </c>
      <c r="I41" s="157">
        <v>19561</v>
      </c>
      <c r="J41" s="157">
        <v>17905</v>
      </c>
      <c r="K41" s="157">
        <v>15794</v>
      </c>
      <c r="L41" s="157">
        <v>14093</v>
      </c>
      <c r="M41" s="157">
        <v>13503</v>
      </c>
      <c r="N41" s="157">
        <v>12345</v>
      </c>
      <c r="O41" s="150">
        <v>-0.074</v>
      </c>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row>
    <row r="42" spans="2:117" ht="15">
      <c r="B42" s="18" t="s">
        <v>188</v>
      </c>
      <c r="C42" s="19"/>
      <c r="D42" s="19"/>
      <c r="E42" s="19"/>
      <c r="F42" s="19"/>
      <c r="G42" s="19"/>
      <c r="H42" s="19"/>
      <c r="I42" s="19"/>
      <c r="J42" s="19"/>
      <c r="K42" s="19"/>
      <c r="L42" s="19"/>
      <c r="M42" s="19"/>
      <c r="N42" s="19"/>
      <c r="O42" s="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row>
    <row r="43" spans="2:117" ht="15">
      <c r="B43" s="6"/>
      <c r="C43" s="11"/>
      <c r="D43" s="11"/>
      <c r="E43" s="11"/>
      <c r="F43" s="11"/>
      <c r="G43" s="11"/>
      <c r="H43" s="11"/>
      <c r="I43" s="11"/>
      <c r="J43" s="11"/>
      <c r="K43" s="11"/>
      <c r="L43" s="11"/>
      <c r="M43" s="11"/>
      <c r="N43" s="11"/>
      <c r="O43" s="9"/>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row>
    <row r="44" spans="2:117" ht="15">
      <c r="B44" t="s">
        <v>197</v>
      </c>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row>
    <row r="45" spans="2:117" ht="15">
      <c r="B45" t="s">
        <v>166</v>
      </c>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row>
    <row r="46" spans="2:117" ht="15">
      <c r="B46" s="1"/>
      <c r="C46" s="1"/>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row>
    <row r="47" spans="2:117" ht="15">
      <c r="B47" t="s">
        <v>165</v>
      </c>
      <c r="L47" s="1"/>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row>
    <row r="48" spans="17:117" ht="15">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row>
    <row r="49" spans="17:117" ht="15">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row>
    <row r="50" spans="17:117" ht="15">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row>
    <row r="51" spans="17:117" ht="15">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row>
    <row r="52" spans="17:117" ht="15">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row>
    <row r="53" spans="17:117" ht="15">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row>
    <row r="54" spans="17:117" ht="15">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row>
    <row r="55" spans="17:117" ht="15">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row>
    <row r="56" spans="17:117" ht="15">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row>
    <row r="57" spans="17:117" ht="15">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row>
    <row r="58" spans="17:117" ht="15">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row>
    <row r="59" spans="17:117" ht="15">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row>
    <row r="60" spans="17:117" ht="15">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row>
    <row r="61" spans="17:117" ht="15">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row>
    <row r="62" spans="17:117" ht="15">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row>
    <row r="63" spans="17:117" ht="15">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row>
    <row r="64" spans="17:117" ht="15">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row>
    <row r="65" spans="17:117" ht="15">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row>
    <row r="66" spans="17:117" ht="15">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row>
    <row r="67" spans="17:117" ht="15">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row>
    <row r="68" spans="17:117" ht="15">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row>
    <row r="69" spans="17:117" ht="15">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row>
    <row r="70" spans="17:117" ht="15">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row>
    <row r="71" spans="17:117" ht="15">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row>
    <row r="72" spans="17:117" ht="15">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row>
    <row r="73" spans="19:117" ht="15">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row>
  </sheetData>
  <sheetProtection/>
  <mergeCells count="3">
    <mergeCell ref="Q5:S5"/>
    <mergeCell ref="Q3:R3"/>
    <mergeCell ref="B3:O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43"/>
  <sheetViews>
    <sheetView zoomScalePageLayoutView="0" workbookViewId="0" topLeftCell="A1">
      <selection activeCell="A3" sqref="A3:IV3"/>
    </sheetView>
  </sheetViews>
  <sheetFormatPr defaultColWidth="9.140625" defaultRowHeight="15"/>
  <cols>
    <col min="1" max="1" width="10.8515625" style="0" customWidth="1"/>
    <col min="5" max="5" width="4.28125" style="0" customWidth="1"/>
    <col min="6" max="9" width="10.8515625" style="0" customWidth="1"/>
    <col min="10" max="10" width="4.8515625" style="0" customWidth="1"/>
    <col min="11" max="11" width="18.00390625" style="29" customWidth="1"/>
    <col min="12" max="12" width="9.421875" style="33" customWidth="1"/>
    <col min="13" max="13" width="4.421875" style="0" customWidth="1"/>
    <col min="14" max="14" width="12.8515625" style="0" customWidth="1"/>
    <col min="15" max="15" width="12.00390625" style="0" customWidth="1"/>
  </cols>
  <sheetData>
    <row r="1" spans="1:9" ht="15">
      <c r="A1" s="5" t="s">
        <v>170</v>
      </c>
      <c r="B1" s="20"/>
      <c r="C1" s="20"/>
      <c r="D1" s="20"/>
      <c r="F1" s="20"/>
      <c r="G1" s="20"/>
      <c r="H1" s="20"/>
      <c r="I1" s="20"/>
    </row>
    <row r="2" spans="1:9" ht="15">
      <c r="A2" s="5"/>
      <c r="B2" s="20"/>
      <c r="C2" s="20"/>
      <c r="D2" s="20"/>
      <c r="F2" s="20"/>
      <c r="G2" s="20"/>
      <c r="H2" s="20"/>
      <c r="I2" s="20"/>
    </row>
    <row r="3" spans="1:15" ht="15" customHeight="1">
      <c r="A3" s="222" t="s">
        <v>180</v>
      </c>
      <c r="B3" s="222"/>
      <c r="C3" s="222"/>
      <c r="D3" s="222"/>
      <c r="E3" s="222"/>
      <c r="F3" s="222"/>
      <c r="G3" s="222"/>
      <c r="H3" s="222"/>
      <c r="I3" s="222"/>
      <c r="J3" s="222"/>
      <c r="K3" s="222"/>
      <c r="L3" s="222"/>
      <c r="N3" s="222" t="s">
        <v>181</v>
      </c>
      <c r="O3" s="222"/>
    </row>
    <row r="4" spans="2:18" s="1" customFormat="1" ht="35.25" customHeight="1">
      <c r="B4" s="223" t="s">
        <v>178</v>
      </c>
      <c r="C4" s="223"/>
      <c r="D4" s="223"/>
      <c r="G4" s="5"/>
      <c r="H4" s="27" t="s">
        <v>87</v>
      </c>
      <c r="I4" s="5"/>
      <c r="K4" s="224" t="s">
        <v>88</v>
      </c>
      <c r="L4" s="224"/>
      <c r="N4" s="224" t="s">
        <v>179</v>
      </c>
      <c r="O4" s="224"/>
      <c r="P4" s="224"/>
      <c r="Q4" s="224"/>
      <c r="R4" s="20"/>
    </row>
    <row r="5" spans="1:15" ht="15" customHeight="1">
      <c r="A5" s="1" t="s">
        <v>101</v>
      </c>
      <c r="B5" s="161" t="s">
        <v>52</v>
      </c>
      <c r="C5" s="161" t="s">
        <v>53</v>
      </c>
      <c r="D5" s="161" t="s">
        <v>54</v>
      </c>
      <c r="E5" s="23"/>
      <c r="F5" s="23" t="s">
        <v>101</v>
      </c>
      <c r="G5" s="145" t="s">
        <v>52</v>
      </c>
      <c r="H5" s="145" t="s">
        <v>53</v>
      </c>
      <c r="I5" s="145" t="s">
        <v>54</v>
      </c>
      <c r="K5" s="224"/>
      <c r="L5" s="224"/>
      <c r="N5" s="160"/>
      <c r="O5" s="160"/>
    </row>
    <row r="6" spans="1:15" ht="15">
      <c r="A6" s="144" t="s">
        <v>1</v>
      </c>
      <c r="B6" s="69">
        <v>75044.95028713513</v>
      </c>
      <c r="C6" s="69" t="s">
        <v>3</v>
      </c>
      <c r="D6" s="69" t="s">
        <v>3</v>
      </c>
      <c r="F6" s="144" t="s">
        <v>1</v>
      </c>
      <c r="G6" s="4">
        <v>444</v>
      </c>
      <c r="H6" s="4">
        <v>458</v>
      </c>
      <c r="I6" s="4">
        <v>384</v>
      </c>
      <c r="K6" s="158">
        <f>1000*G6/B6</f>
        <v>5.916454049222209</v>
      </c>
      <c r="L6" s="34">
        <v>2010</v>
      </c>
      <c r="N6" s="162" t="s">
        <v>32</v>
      </c>
      <c r="O6" s="37">
        <v>1.99938480467548</v>
      </c>
    </row>
    <row r="7" spans="1:15" ht="17.25">
      <c r="A7" s="144" t="s">
        <v>168</v>
      </c>
      <c r="B7" s="69">
        <v>37389</v>
      </c>
      <c r="C7" s="69" t="s">
        <v>3</v>
      </c>
      <c r="D7" s="69" t="s">
        <v>3</v>
      </c>
      <c r="F7" s="144" t="s">
        <v>168</v>
      </c>
      <c r="G7" s="4">
        <v>403</v>
      </c>
      <c r="H7" s="4">
        <v>404</v>
      </c>
      <c r="I7" s="4">
        <v>368</v>
      </c>
      <c r="K7" s="158">
        <f>1000*G7/B7</f>
        <v>10.778571237529755</v>
      </c>
      <c r="L7" s="34">
        <v>2010</v>
      </c>
      <c r="N7" s="162" t="s">
        <v>27</v>
      </c>
      <c r="O7" s="37">
        <v>2.0714910080221784</v>
      </c>
    </row>
    <row r="8" spans="1:15" ht="15">
      <c r="A8" s="144" t="s">
        <v>5</v>
      </c>
      <c r="B8" s="69">
        <v>33045</v>
      </c>
      <c r="C8" s="69">
        <v>33867</v>
      </c>
      <c r="D8" s="69" t="s">
        <v>3</v>
      </c>
      <c r="F8" s="144" t="s">
        <v>5</v>
      </c>
      <c r="G8" s="4">
        <v>135</v>
      </c>
      <c r="H8" s="4">
        <v>106</v>
      </c>
      <c r="I8" s="4">
        <v>81</v>
      </c>
      <c r="K8" s="158">
        <f>1000*H8/C8</f>
        <v>3.1298904538341157</v>
      </c>
      <c r="L8" s="34">
        <v>2011</v>
      </c>
      <c r="N8" s="162" t="s">
        <v>17</v>
      </c>
      <c r="O8" s="37">
        <v>2.122741179426159</v>
      </c>
    </row>
    <row r="9" spans="1:15" ht="15">
      <c r="A9" s="144" t="s">
        <v>6</v>
      </c>
      <c r="B9" s="69">
        <v>599250</v>
      </c>
      <c r="C9" s="69">
        <v>608800</v>
      </c>
      <c r="D9" s="69" t="s">
        <v>3</v>
      </c>
      <c r="F9" s="144" t="s">
        <v>6</v>
      </c>
      <c r="G9" s="4">
        <v>1840</v>
      </c>
      <c r="H9" s="4">
        <v>1986</v>
      </c>
      <c r="I9" s="4">
        <v>1791</v>
      </c>
      <c r="J9" s="73"/>
      <c r="K9" s="159">
        <f>1000*H9/C9</f>
        <v>3.26215505913272</v>
      </c>
      <c r="L9" s="74">
        <v>2011</v>
      </c>
      <c r="M9" s="73"/>
      <c r="N9" s="162" t="s">
        <v>25</v>
      </c>
      <c r="O9" s="37">
        <v>2.260916205218897</v>
      </c>
    </row>
    <row r="10" spans="1:15" ht="15">
      <c r="A10" s="144" t="s">
        <v>7</v>
      </c>
      <c r="B10" s="69">
        <v>7048.1</v>
      </c>
      <c r="C10" s="69">
        <v>7193.6</v>
      </c>
      <c r="D10" s="69">
        <v>7647</v>
      </c>
      <c r="F10" s="144" t="s">
        <v>7</v>
      </c>
      <c r="G10" s="4">
        <v>44</v>
      </c>
      <c r="H10" s="4">
        <v>56</v>
      </c>
      <c r="I10" s="4">
        <v>42</v>
      </c>
      <c r="J10" s="73"/>
      <c r="K10" s="159">
        <f>1000*I10/D10</f>
        <v>5.492349941153393</v>
      </c>
      <c r="L10" s="74"/>
      <c r="M10" s="73"/>
      <c r="N10" s="163" t="s">
        <v>31</v>
      </c>
      <c r="O10" s="37">
        <v>2.3778440880268557</v>
      </c>
    </row>
    <row r="11" spans="1:15" ht="15">
      <c r="A11" s="144" t="s">
        <v>8</v>
      </c>
      <c r="B11" s="69">
        <v>37199.61076</v>
      </c>
      <c r="C11" s="69">
        <v>37519.32184</v>
      </c>
      <c r="D11" s="69">
        <v>37394.9732</v>
      </c>
      <c r="F11" s="144" t="s">
        <v>8</v>
      </c>
      <c r="G11" s="4">
        <v>130</v>
      </c>
      <c r="H11" s="4">
        <v>95</v>
      </c>
      <c r="I11" s="4">
        <v>89</v>
      </c>
      <c r="J11" s="73"/>
      <c r="K11" s="159">
        <f>1000*I11/D11</f>
        <v>2.379999031527585</v>
      </c>
      <c r="L11" s="75"/>
      <c r="M11" s="73"/>
      <c r="N11" s="163" t="s">
        <v>8</v>
      </c>
      <c r="O11" s="37">
        <v>2.379999031527585</v>
      </c>
    </row>
    <row r="12" spans="1:15" ht="15">
      <c r="A12" s="144" t="s">
        <v>38</v>
      </c>
      <c r="B12" s="69" t="s">
        <v>3</v>
      </c>
      <c r="C12" s="69" t="s">
        <v>3</v>
      </c>
      <c r="D12" s="69" t="s">
        <v>3</v>
      </c>
      <c r="E12" s="72"/>
      <c r="F12" s="144" t="s">
        <v>38</v>
      </c>
      <c r="G12" s="4">
        <v>545</v>
      </c>
      <c r="H12" s="4">
        <v>474</v>
      </c>
      <c r="I12" s="4">
        <v>474</v>
      </c>
      <c r="J12" s="73"/>
      <c r="K12" s="159" t="s">
        <v>3</v>
      </c>
      <c r="L12" s="75"/>
      <c r="M12" s="73"/>
      <c r="N12" s="164" t="s">
        <v>35</v>
      </c>
      <c r="O12" s="37">
        <v>2.6040960260409602</v>
      </c>
    </row>
    <row r="13" spans="1:15" ht="17.25">
      <c r="A13" s="144" t="s">
        <v>169</v>
      </c>
      <c r="B13" s="69">
        <v>214365.459</v>
      </c>
      <c r="C13" s="69">
        <v>208863.42</v>
      </c>
      <c r="D13" s="69">
        <v>200286.505</v>
      </c>
      <c r="E13" s="72"/>
      <c r="F13" s="144" t="s">
        <v>169</v>
      </c>
      <c r="G13" s="4"/>
      <c r="H13" s="4"/>
      <c r="I13" s="4">
        <v>801</v>
      </c>
      <c r="J13" s="73"/>
      <c r="K13" s="159">
        <f>I13/D13*1000</f>
        <v>3.9992709443903873</v>
      </c>
      <c r="L13" s="75"/>
      <c r="M13" s="73"/>
      <c r="N13" s="164" t="s">
        <v>16</v>
      </c>
      <c r="O13" s="37">
        <v>2.60869565217391</v>
      </c>
    </row>
    <row r="14" spans="1:15" ht="15">
      <c r="A14" s="144" t="s">
        <v>11</v>
      </c>
      <c r="B14" s="70">
        <v>424100</v>
      </c>
      <c r="C14" s="70">
        <v>425100</v>
      </c>
      <c r="D14" s="70">
        <v>426300</v>
      </c>
      <c r="E14" s="72"/>
      <c r="F14" s="144" t="s">
        <v>11</v>
      </c>
      <c r="G14" s="4">
        <v>2117</v>
      </c>
      <c r="H14" s="4">
        <v>2062</v>
      </c>
      <c r="I14" s="4">
        <v>1882</v>
      </c>
      <c r="J14" s="73"/>
      <c r="K14" s="159"/>
      <c r="L14" s="75"/>
      <c r="M14" s="73"/>
      <c r="N14" s="164" t="s">
        <v>171</v>
      </c>
      <c r="O14" s="37">
        <v>2.9760191759167505</v>
      </c>
    </row>
    <row r="15" spans="1:15" ht="15">
      <c r="A15" s="144" t="s">
        <v>39</v>
      </c>
      <c r="B15" s="69" t="s">
        <v>3</v>
      </c>
      <c r="C15" s="69" t="s">
        <v>3</v>
      </c>
      <c r="D15" s="69" t="s">
        <v>3</v>
      </c>
      <c r="E15" s="72"/>
      <c r="F15" s="144" t="s">
        <v>39</v>
      </c>
      <c r="G15" s="4">
        <v>1827</v>
      </c>
      <c r="H15" s="4">
        <v>1661</v>
      </c>
      <c r="I15" s="4">
        <v>1661</v>
      </c>
      <c r="J15" s="73"/>
      <c r="K15" s="159" t="s">
        <v>3</v>
      </c>
      <c r="L15" s="75"/>
      <c r="M15" s="73"/>
      <c r="N15" s="164" t="s">
        <v>97</v>
      </c>
      <c r="O15" s="37">
        <v>3.1298904538341157</v>
      </c>
    </row>
    <row r="16" spans="1:15" ht="15">
      <c r="A16" s="144" t="s">
        <v>12</v>
      </c>
      <c r="B16" s="69" t="s">
        <v>3</v>
      </c>
      <c r="C16" s="69" t="s">
        <v>3</v>
      </c>
      <c r="D16" s="69" t="s">
        <v>3</v>
      </c>
      <c r="E16" s="72"/>
      <c r="F16" s="144" t="s">
        <v>12</v>
      </c>
      <c r="G16" s="4">
        <v>24</v>
      </c>
      <c r="H16" s="4">
        <v>35</v>
      </c>
      <c r="I16" s="4">
        <v>22</v>
      </c>
      <c r="J16" s="73"/>
      <c r="K16" s="159" t="s">
        <v>3</v>
      </c>
      <c r="L16" s="75"/>
      <c r="M16" s="73"/>
      <c r="N16" s="164" t="s">
        <v>24</v>
      </c>
      <c r="O16" s="37">
        <v>3.1531531531531534</v>
      </c>
    </row>
    <row r="17" spans="1:15" ht="15">
      <c r="A17" s="144" t="s">
        <v>13</v>
      </c>
      <c r="B17" s="69">
        <v>8592</v>
      </c>
      <c r="C17" s="69">
        <v>8107.1</v>
      </c>
      <c r="D17" s="69">
        <v>8234.3</v>
      </c>
      <c r="E17" s="72"/>
      <c r="F17" s="144" t="s">
        <v>13</v>
      </c>
      <c r="G17" s="4">
        <v>91</v>
      </c>
      <c r="H17" s="4">
        <v>78</v>
      </c>
      <c r="I17" s="4">
        <v>72</v>
      </c>
      <c r="J17" s="73"/>
      <c r="K17" s="159">
        <f>1000*I17/D17</f>
        <v>8.743912658028005</v>
      </c>
      <c r="L17" s="75"/>
      <c r="M17" s="73"/>
      <c r="N17" s="164" t="s">
        <v>96</v>
      </c>
      <c r="O17" s="37">
        <v>3.26215505913272</v>
      </c>
    </row>
    <row r="18" spans="1:15" ht="15">
      <c r="A18" s="144" t="s">
        <v>33</v>
      </c>
      <c r="B18" s="71" t="s">
        <v>3</v>
      </c>
      <c r="C18" s="71" t="s">
        <v>3</v>
      </c>
      <c r="D18" s="71" t="s">
        <v>3</v>
      </c>
      <c r="E18" s="72"/>
      <c r="F18" s="144" t="s">
        <v>33</v>
      </c>
      <c r="G18" s="4">
        <v>130</v>
      </c>
      <c r="H18" s="4">
        <v>134</v>
      </c>
      <c r="I18" s="4">
        <v>125</v>
      </c>
      <c r="J18" s="73"/>
      <c r="K18" s="159" t="s">
        <v>70</v>
      </c>
      <c r="L18" s="75"/>
      <c r="M18" s="73"/>
      <c r="N18" s="164" t="s">
        <v>20</v>
      </c>
      <c r="O18" s="37">
        <v>4.0108082273141585</v>
      </c>
    </row>
    <row r="19" spans="1:15" ht="15">
      <c r="A19" s="144" t="s">
        <v>15</v>
      </c>
      <c r="B19" s="69" t="s">
        <v>3</v>
      </c>
      <c r="C19" s="69" t="s">
        <v>3</v>
      </c>
      <c r="D19" s="69" t="s">
        <v>3</v>
      </c>
      <c r="E19" s="72"/>
      <c r="F19" s="144" t="s">
        <v>15</v>
      </c>
      <c r="G19" s="4">
        <v>330</v>
      </c>
      <c r="H19" s="4">
        <v>268</v>
      </c>
      <c r="I19" s="4">
        <v>253</v>
      </c>
      <c r="J19" s="73"/>
      <c r="K19" s="159" t="s">
        <v>3</v>
      </c>
      <c r="L19" s="75"/>
      <c r="M19" s="73"/>
      <c r="N19" s="164" t="s">
        <v>174</v>
      </c>
      <c r="O19" s="37">
        <v>4.3537631254786735</v>
      </c>
    </row>
    <row r="20" spans="1:15" ht="15">
      <c r="A20" s="144" t="s">
        <v>16</v>
      </c>
      <c r="B20" s="69" t="s">
        <v>3</v>
      </c>
      <c r="C20" s="69" t="s">
        <v>3</v>
      </c>
      <c r="D20" s="69">
        <v>2300</v>
      </c>
      <c r="E20" s="72"/>
      <c r="F20" s="144" t="s">
        <v>16</v>
      </c>
      <c r="G20" s="4">
        <v>12</v>
      </c>
      <c r="H20" s="4">
        <v>8</v>
      </c>
      <c r="I20" s="4">
        <v>6</v>
      </c>
      <c r="J20" s="73"/>
      <c r="K20" s="159">
        <f>1000*I20/D20</f>
        <v>2.608695652173913</v>
      </c>
      <c r="L20" s="75"/>
      <c r="M20" s="73"/>
      <c r="N20" s="164" t="s">
        <v>18</v>
      </c>
      <c r="O20" s="37">
        <v>4.373931992412247</v>
      </c>
    </row>
    <row r="21" spans="1:15" ht="15">
      <c r="A21" s="144" t="s">
        <v>17</v>
      </c>
      <c r="B21" s="69">
        <v>101295</v>
      </c>
      <c r="C21" s="69">
        <v>103450</v>
      </c>
      <c r="D21" s="69">
        <v>102697.4</v>
      </c>
      <c r="E21" s="72"/>
      <c r="F21" s="144" t="s">
        <v>17</v>
      </c>
      <c r="G21" s="4">
        <v>219</v>
      </c>
      <c r="H21" s="4">
        <v>209</v>
      </c>
      <c r="I21" s="4">
        <v>218</v>
      </c>
      <c r="J21" s="73"/>
      <c r="K21" s="159">
        <f>1000*I21/D21</f>
        <v>2.122741179426159</v>
      </c>
      <c r="L21" s="74"/>
      <c r="M21" s="73"/>
      <c r="N21" s="164" t="s">
        <v>11</v>
      </c>
      <c r="O21" s="37">
        <v>4.414731409805301</v>
      </c>
    </row>
    <row r="22" spans="1:15" ht="15">
      <c r="A22" s="144" t="s">
        <v>18</v>
      </c>
      <c r="B22" s="69">
        <v>62845.595000248315</v>
      </c>
      <c r="C22" s="69">
        <v>63851.0929429433</v>
      </c>
      <c r="D22" s="69">
        <v>63787</v>
      </c>
      <c r="E22" s="72"/>
      <c r="F22" s="144" t="s">
        <v>18</v>
      </c>
      <c r="G22" s="4">
        <v>292</v>
      </c>
      <c r="H22" s="4">
        <v>289</v>
      </c>
      <c r="I22" s="4">
        <v>279</v>
      </c>
      <c r="J22" s="73"/>
      <c r="K22" s="159">
        <f>1000*I22/D22</f>
        <v>4.373931992412247</v>
      </c>
      <c r="L22" s="74"/>
      <c r="M22" s="73"/>
      <c r="N22" s="165" t="s">
        <v>7</v>
      </c>
      <c r="O22" s="37">
        <v>5.492349941153393</v>
      </c>
    </row>
    <row r="23" spans="1:15" ht="15">
      <c r="A23" s="144" t="s">
        <v>40</v>
      </c>
      <c r="B23" s="69">
        <v>159283</v>
      </c>
      <c r="C23" s="69">
        <v>165641</v>
      </c>
      <c r="D23" s="69" t="s">
        <v>3</v>
      </c>
      <c r="E23" s="72"/>
      <c r="F23" s="144" t="s">
        <v>40</v>
      </c>
      <c r="G23" s="4">
        <v>1853</v>
      </c>
      <c r="H23" s="4">
        <v>1897</v>
      </c>
      <c r="I23" s="4">
        <v>1615</v>
      </c>
      <c r="J23" s="73"/>
      <c r="K23" s="159">
        <f>1000*H23/C23</f>
        <v>11.452478553015256</v>
      </c>
      <c r="L23" s="74">
        <v>2011</v>
      </c>
      <c r="M23" s="73"/>
      <c r="N23" s="165" t="s">
        <v>172</v>
      </c>
      <c r="O23" s="37">
        <v>5.916454049222209</v>
      </c>
    </row>
    <row r="24" spans="1:15" ht="15">
      <c r="A24" s="144" t="s">
        <v>20</v>
      </c>
      <c r="B24" s="69">
        <v>73952.34676560387</v>
      </c>
      <c r="C24" s="69">
        <v>69582.28665281003</v>
      </c>
      <c r="D24" s="69">
        <v>63827.53437489347</v>
      </c>
      <c r="E24" s="72"/>
      <c r="F24" s="144" t="s">
        <v>20</v>
      </c>
      <c r="G24" s="4">
        <v>368</v>
      </c>
      <c r="H24" s="4">
        <v>332</v>
      </c>
      <c r="I24" s="4">
        <v>256</v>
      </c>
      <c r="J24" s="73"/>
      <c r="K24" s="159">
        <f>1000*I24/D24</f>
        <v>4.0108082273141585</v>
      </c>
      <c r="L24" s="75"/>
      <c r="M24" s="73"/>
      <c r="N24" s="165" t="s">
        <v>13</v>
      </c>
      <c r="O24" s="37">
        <v>8.743912658028005</v>
      </c>
    </row>
    <row r="25" spans="1:15" ht="15">
      <c r="A25" s="144" t="s">
        <v>21</v>
      </c>
      <c r="B25" s="69" t="s">
        <v>3</v>
      </c>
      <c r="C25" s="69" t="s">
        <v>3</v>
      </c>
      <c r="D25" s="69" t="s">
        <v>3</v>
      </c>
      <c r="E25" s="72"/>
      <c r="F25" s="144" t="s">
        <v>21</v>
      </c>
      <c r="G25" s="4">
        <v>971</v>
      </c>
      <c r="H25" s="4">
        <v>780</v>
      </c>
      <c r="I25" s="4">
        <v>798</v>
      </c>
      <c r="J25" s="73"/>
      <c r="K25" s="159" t="s">
        <v>3</v>
      </c>
      <c r="L25" s="75"/>
      <c r="M25" s="73"/>
      <c r="N25" s="165" t="s">
        <v>175</v>
      </c>
      <c r="O25" s="37">
        <v>10.778571237529755</v>
      </c>
    </row>
    <row r="26" spans="1:15" ht="15">
      <c r="A26" s="144" t="s">
        <v>22</v>
      </c>
      <c r="B26" s="69">
        <v>14784.850970070103</v>
      </c>
      <c r="C26" s="69" t="s">
        <v>3</v>
      </c>
      <c r="D26" s="69" t="s">
        <v>3</v>
      </c>
      <c r="E26" s="72"/>
      <c r="F26" s="144" t="s">
        <v>22</v>
      </c>
      <c r="G26" s="4">
        <v>44</v>
      </c>
      <c r="H26" s="4">
        <v>61</v>
      </c>
      <c r="I26" s="4">
        <v>69</v>
      </c>
      <c r="J26" s="73"/>
      <c r="K26" s="159">
        <f>1000*G26/B26</f>
        <v>2.9760191759167505</v>
      </c>
      <c r="L26" s="74">
        <v>2010</v>
      </c>
      <c r="M26" s="73"/>
      <c r="N26" s="165" t="s">
        <v>173</v>
      </c>
      <c r="O26" s="37">
        <v>11.452478553015256</v>
      </c>
    </row>
    <row r="27" spans="1:14" ht="15">
      <c r="A27" s="144" t="s">
        <v>23</v>
      </c>
      <c r="B27" s="69" t="s">
        <v>3</v>
      </c>
      <c r="C27" s="69" t="s">
        <v>3</v>
      </c>
      <c r="D27" s="69" t="s">
        <v>3</v>
      </c>
      <c r="E27" s="72"/>
      <c r="F27" s="144" t="s">
        <v>23</v>
      </c>
      <c r="G27" s="4">
        <v>171</v>
      </c>
      <c r="H27" s="4">
        <v>171</v>
      </c>
      <c r="I27" s="4">
        <v>171</v>
      </c>
      <c r="J27" s="73"/>
      <c r="K27" s="159" t="s">
        <v>3</v>
      </c>
      <c r="L27" s="75"/>
      <c r="M27" s="73"/>
      <c r="N27" s="73"/>
    </row>
    <row r="28" spans="1:14" ht="15">
      <c r="A28" s="144" t="s">
        <v>24</v>
      </c>
      <c r="B28" s="69">
        <v>46245</v>
      </c>
      <c r="C28" s="69">
        <v>46780</v>
      </c>
      <c r="D28" s="69">
        <v>46620</v>
      </c>
      <c r="E28" s="72"/>
      <c r="F28" s="144" t="s">
        <v>24</v>
      </c>
      <c r="G28" s="4">
        <v>159</v>
      </c>
      <c r="H28" s="4">
        <v>172</v>
      </c>
      <c r="I28" s="4">
        <v>147</v>
      </c>
      <c r="J28" s="73"/>
      <c r="K28" s="159">
        <f>1000*I28/D28</f>
        <v>3.1531531531531534</v>
      </c>
      <c r="L28" s="75"/>
      <c r="M28" s="73"/>
      <c r="N28" s="73"/>
    </row>
    <row r="29" spans="1:14" ht="15">
      <c r="A29" s="144" t="s">
        <v>25</v>
      </c>
      <c r="B29" s="69">
        <v>62712.4418523103</v>
      </c>
      <c r="C29" s="69">
        <v>63225.94571</v>
      </c>
      <c r="D29" s="69">
        <v>62806.39666</v>
      </c>
      <c r="E29" s="72"/>
      <c r="F29" s="144" t="s">
        <v>25</v>
      </c>
      <c r="G29" s="4">
        <v>151</v>
      </c>
      <c r="H29" s="4">
        <v>159</v>
      </c>
      <c r="I29" s="4">
        <v>142</v>
      </c>
      <c r="J29" s="73"/>
      <c r="K29" s="159">
        <f>1000*I29/D29</f>
        <v>2.260916205218897</v>
      </c>
      <c r="L29" s="75"/>
      <c r="M29" s="73"/>
      <c r="N29" s="73"/>
    </row>
    <row r="30" spans="1:14" ht="15">
      <c r="A30" s="144" t="s">
        <v>26</v>
      </c>
      <c r="B30" s="69" t="s">
        <v>3</v>
      </c>
      <c r="C30" s="69" t="s">
        <v>3</v>
      </c>
      <c r="D30" s="69" t="s">
        <v>3</v>
      </c>
      <c r="E30" s="72"/>
      <c r="F30" s="144" t="s">
        <v>26</v>
      </c>
      <c r="G30" s="4">
        <v>871</v>
      </c>
      <c r="H30" s="4">
        <v>917</v>
      </c>
      <c r="I30" s="4">
        <v>831</v>
      </c>
      <c r="J30" s="73"/>
      <c r="K30" s="159"/>
      <c r="L30" s="75"/>
      <c r="M30" s="73"/>
      <c r="N30" s="73"/>
    </row>
    <row r="31" spans="1:14" ht="15">
      <c r="A31" s="144" t="s">
        <v>27</v>
      </c>
      <c r="B31" s="69">
        <v>385901.7</v>
      </c>
      <c r="C31" s="69">
        <v>387353</v>
      </c>
      <c r="D31" s="69">
        <v>386678</v>
      </c>
      <c r="E31" s="72"/>
      <c r="F31" s="144" t="s">
        <v>27</v>
      </c>
      <c r="G31" s="4">
        <v>835</v>
      </c>
      <c r="H31" s="4">
        <v>883</v>
      </c>
      <c r="I31" s="4">
        <v>801</v>
      </c>
      <c r="J31" s="73"/>
      <c r="K31" s="159">
        <f>1000*I31/D31</f>
        <v>2.0714910080221784</v>
      </c>
      <c r="L31" s="75"/>
      <c r="M31" s="73"/>
      <c r="N31" s="73"/>
    </row>
    <row r="32" spans="1:14" ht="15">
      <c r="A32" s="144"/>
      <c r="B32" s="66"/>
      <c r="C32" s="66"/>
      <c r="D32" s="66"/>
      <c r="E32" s="72"/>
      <c r="F32" s="144"/>
      <c r="G32" s="4"/>
      <c r="H32" s="4"/>
      <c r="I32" s="4"/>
      <c r="J32" s="73"/>
      <c r="K32" s="159"/>
      <c r="L32" s="75"/>
      <c r="M32" s="73"/>
      <c r="N32" s="73"/>
    </row>
    <row r="33" spans="1:14" ht="15">
      <c r="A33" s="144" t="s">
        <v>29</v>
      </c>
      <c r="B33" s="69" t="s">
        <v>3</v>
      </c>
      <c r="C33" s="69" t="s">
        <v>3</v>
      </c>
      <c r="D33" s="69" t="s">
        <v>3</v>
      </c>
      <c r="E33" s="72"/>
      <c r="F33" s="144" t="s">
        <v>29</v>
      </c>
      <c r="G33" s="4">
        <v>278</v>
      </c>
      <c r="H33" s="4">
        <v>311</v>
      </c>
      <c r="I33" s="4">
        <v>299</v>
      </c>
      <c r="J33" s="73"/>
      <c r="K33" s="159" t="s">
        <v>3</v>
      </c>
      <c r="L33" s="75"/>
      <c r="M33" s="73"/>
      <c r="N33" s="73"/>
    </row>
    <row r="34" spans="1:14" ht="15">
      <c r="A34" s="144" t="s">
        <v>35</v>
      </c>
      <c r="B34" s="69">
        <v>33422</v>
      </c>
      <c r="C34" s="67">
        <v>36472</v>
      </c>
      <c r="D34" s="68">
        <v>36865</v>
      </c>
      <c r="E34" s="72"/>
      <c r="F34" s="144" t="s">
        <v>35</v>
      </c>
      <c r="G34" s="4">
        <v>126</v>
      </c>
      <c r="H34" s="4">
        <v>113</v>
      </c>
      <c r="I34" s="4">
        <v>96</v>
      </c>
      <c r="J34" s="73"/>
      <c r="K34" s="159">
        <f>+I34/D34*1000</f>
        <v>2.6040960260409602</v>
      </c>
      <c r="L34" s="74"/>
      <c r="M34" s="73"/>
      <c r="N34" s="73"/>
    </row>
    <row r="35" spans="1:14" ht="15">
      <c r="A35" s="144" t="s">
        <v>31</v>
      </c>
      <c r="B35" s="69">
        <v>41615</v>
      </c>
      <c r="C35" s="69">
        <v>42209</v>
      </c>
      <c r="D35" s="69">
        <v>42896</v>
      </c>
      <c r="E35" s="72"/>
      <c r="F35" s="144" t="s">
        <v>31</v>
      </c>
      <c r="G35" s="4">
        <v>127</v>
      </c>
      <c r="H35" s="4">
        <v>102</v>
      </c>
      <c r="I35" s="4">
        <v>102</v>
      </c>
      <c r="J35" s="73"/>
      <c r="K35" s="159" t="s">
        <v>3</v>
      </c>
      <c r="L35" s="75"/>
      <c r="M35" s="73"/>
      <c r="N35" s="73"/>
    </row>
    <row r="36" spans="1:14" ht="15">
      <c r="A36" s="144" t="s">
        <v>32</v>
      </c>
      <c r="B36" s="69">
        <v>50948.60100446362</v>
      </c>
      <c r="C36" s="69">
        <v>51575.29063431262</v>
      </c>
      <c r="D36" s="69">
        <v>52016</v>
      </c>
      <c r="E36" s="72"/>
      <c r="F36" s="144" t="s">
        <v>32</v>
      </c>
      <c r="G36" s="4">
        <v>129</v>
      </c>
      <c r="H36" s="4">
        <v>119</v>
      </c>
      <c r="I36" s="4">
        <v>104</v>
      </c>
      <c r="J36" s="73"/>
      <c r="K36" s="159">
        <f>1000*I36/D36</f>
        <v>1.9993848046754845</v>
      </c>
      <c r="L36" s="75"/>
      <c r="M36" s="73"/>
      <c r="N36" s="73"/>
    </row>
    <row r="37" spans="1:14" ht="15">
      <c r="A37" s="144" t="s">
        <v>33</v>
      </c>
      <c r="B37" s="71" t="s">
        <v>3</v>
      </c>
      <c r="C37" s="71" t="s">
        <v>3</v>
      </c>
      <c r="D37" s="71" t="s">
        <v>3</v>
      </c>
      <c r="E37" s="72"/>
      <c r="F37" s="144" t="s">
        <v>33</v>
      </c>
      <c r="G37" s="4">
        <v>130</v>
      </c>
      <c r="H37" s="4">
        <v>134</v>
      </c>
      <c r="I37" s="4">
        <v>125</v>
      </c>
      <c r="J37" s="73"/>
      <c r="K37" s="159" t="s">
        <v>3</v>
      </c>
      <c r="L37" s="75"/>
      <c r="M37" s="73"/>
      <c r="N37" s="73"/>
    </row>
    <row r="38" spans="1:14" ht="15">
      <c r="A38" s="24"/>
      <c r="B38" s="24"/>
      <c r="C38" s="24"/>
      <c r="D38" s="24"/>
      <c r="F38" s="24"/>
      <c r="G38" s="156"/>
      <c r="H38" s="156"/>
      <c r="I38" s="72"/>
      <c r="N38" s="73"/>
    </row>
    <row r="39" spans="1:8" ht="15" customHeight="1">
      <c r="A39" s="166" t="s">
        <v>182</v>
      </c>
      <c r="B39" s="24"/>
      <c r="C39" s="24"/>
      <c r="D39" s="24"/>
      <c r="F39" s="24"/>
      <c r="G39" s="24"/>
      <c r="H39" s="24"/>
    </row>
    <row r="40" ht="15">
      <c r="A40" t="s">
        <v>176</v>
      </c>
    </row>
    <row r="41" ht="15">
      <c r="A41" t="s">
        <v>177</v>
      </c>
    </row>
    <row r="42" spans="2:7" ht="15">
      <c r="B42" s="5"/>
      <c r="C42" s="5"/>
      <c r="D42" s="5"/>
      <c r="F42" s="1"/>
      <c r="G42" s="23"/>
    </row>
    <row r="43" spans="2:6" ht="15">
      <c r="B43" s="1"/>
      <c r="C43" s="1"/>
      <c r="D43" s="1"/>
      <c r="F43" s="1"/>
    </row>
  </sheetData>
  <sheetProtection/>
  <mergeCells count="5">
    <mergeCell ref="A3:L3"/>
    <mergeCell ref="N3:O3"/>
    <mergeCell ref="B4:D4"/>
    <mergeCell ref="N4:Q4"/>
    <mergeCell ref="K4:L5"/>
  </mergeCells>
  <printOptions/>
  <pageMargins left="0.7" right="0.7" top="0.75" bottom="0.75" header="0.3" footer="0.3"/>
  <pageSetup horizontalDpi="600" verticalDpi="600" orientation="portrait" paperSize="9" r:id="rId3"/>
  <tableParts>
    <tablePart r:id="rId1"/>
    <tablePart r:id="rId2"/>
  </tableParts>
</worksheet>
</file>

<file path=xl/worksheets/sheet4.xml><?xml version="1.0" encoding="utf-8"?>
<worksheet xmlns="http://schemas.openxmlformats.org/spreadsheetml/2006/main" xmlns:r="http://schemas.openxmlformats.org/officeDocument/2006/relationships">
  <dimension ref="A1:Y43"/>
  <sheetViews>
    <sheetView zoomScalePageLayoutView="0" workbookViewId="0" topLeftCell="A1">
      <selection activeCell="J7" sqref="J7"/>
    </sheetView>
  </sheetViews>
  <sheetFormatPr defaultColWidth="9.140625" defaultRowHeight="15"/>
  <cols>
    <col min="1" max="1" width="9.00390625" style="1" customWidth="1"/>
    <col min="2" max="2" width="23.57421875" style="0" customWidth="1"/>
    <col min="3" max="3" width="17.8515625" style="0" customWidth="1"/>
    <col min="4" max="4" width="18.140625" style="0" customWidth="1"/>
    <col min="5" max="5" width="20.8515625" style="0" customWidth="1"/>
    <col min="6" max="6" width="14.7109375" style="0" customWidth="1"/>
    <col min="7" max="7" width="12.140625" style="0" customWidth="1"/>
    <col min="8" max="8" width="11.00390625" style="0" customWidth="1"/>
    <col min="9" max="9" width="4.7109375" style="0" customWidth="1"/>
  </cols>
  <sheetData>
    <row r="1" ht="15">
      <c r="A1" s="21" t="s">
        <v>189</v>
      </c>
    </row>
    <row r="2" ht="15">
      <c r="A2" s="21"/>
    </row>
    <row r="3" spans="1:16" ht="15">
      <c r="A3" s="32"/>
      <c r="B3" s="222" t="s">
        <v>180</v>
      </c>
      <c r="C3" s="222"/>
      <c r="D3" s="222"/>
      <c r="E3" s="222"/>
      <c r="F3" s="222"/>
      <c r="G3" s="222"/>
      <c r="H3" s="222"/>
      <c r="J3" s="225" t="s">
        <v>181</v>
      </c>
      <c r="K3" s="225"/>
      <c r="L3" s="225"/>
      <c r="M3" s="225"/>
      <c r="N3" s="225"/>
      <c r="O3" s="225"/>
      <c r="P3" s="225"/>
    </row>
    <row r="4" ht="10.5" customHeight="1">
      <c r="K4" s="1"/>
    </row>
    <row r="5" spans="3:16" s="1" customFormat="1" ht="23.25" customHeight="1">
      <c r="C5" s="228" t="s">
        <v>43</v>
      </c>
      <c r="D5" s="228"/>
      <c r="E5" s="228"/>
      <c r="F5" s="228"/>
      <c r="G5" s="82"/>
      <c r="H5" s="82"/>
      <c r="J5" s="1" t="s">
        <v>112</v>
      </c>
      <c r="K5" s="226" t="s">
        <v>208</v>
      </c>
      <c r="L5" s="257" t="s">
        <v>209</v>
      </c>
      <c r="M5" s="260" t="s">
        <v>210</v>
      </c>
      <c r="N5" s="265" t="s">
        <v>211</v>
      </c>
      <c r="O5" s="269" t="s">
        <v>212</v>
      </c>
      <c r="P5" s="273" t="s">
        <v>213</v>
      </c>
    </row>
    <row r="6" spans="1:16" s="281" customFormat="1" ht="48" customHeight="1">
      <c r="A6" s="277" t="s">
        <v>101</v>
      </c>
      <c r="B6" s="278" t="s">
        <v>42</v>
      </c>
      <c r="C6" s="278" t="s">
        <v>217</v>
      </c>
      <c r="D6" s="278" t="s">
        <v>210</v>
      </c>
      <c r="E6" s="278" t="s">
        <v>211</v>
      </c>
      <c r="F6" s="278" t="s">
        <v>212</v>
      </c>
      <c r="G6" s="279" t="s">
        <v>216</v>
      </c>
      <c r="H6" s="280" t="s">
        <v>44</v>
      </c>
      <c r="J6" s="282"/>
      <c r="K6" s="227"/>
      <c r="L6" s="258"/>
      <c r="M6" s="261"/>
      <c r="N6" s="266"/>
      <c r="O6" s="270"/>
      <c r="P6" s="274"/>
    </row>
    <row r="7" spans="1:16" ht="15">
      <c r="A7" s="138" t="s">
        <v>1</v>
      </c>
      <c r="B7" s="146">
        <v>271</v>
      </c>
      <c r="C7" s="146">
        <v>41</v>
      </c>
      <c r="D7" s="146">
        <v>78</v>
      </c>
      <c r="E7" s="146">
        <v>51</v>
      </c>
      <c r="F7" s="146">
        <v>3</v>
      </c>
      <c r="G7" s="147">
        <v>0</v>
      </c>
      <c r="H7" s="148">
        <v>444</v>
      </c>
      <c r="J7" s="216" t="s">
        <v>1</v>
      </c>
      <c r="K7" s="218">
        <v>0.6103603603603603</v>
      </c>
      <c r="L7" s="259">
        <v>0.09234234234234234</v>
      </c>
      <c r="M7" s="262">
        <v>0.17567567567567569</v>
      </c>
      <c r="N7" s="267">
        <v>0.11486486486486487</v>
      </c>
      <c r="O7" s="271">
        <v>0.006756756756756757</v>
      </c>
      <c r="P7" s="275">
        <v>0</v>
      </c>
    </row>
    <row r="8" spans="1:16" ht="15">
      <c r="A8" s="79" t="s">
        <v>4</v>
      </c>
      <c r="B8" s="77">
        <v>175</v>
      </c>
      <c r="C8" s="77">
        <v>13</v>
      </c>
      <c r="D8" s="77">
        <v>123</v>
      </c>
      <c r="E8" s="77">
        <v>92</v>
      </c>
      <c r="F8" s="77">
        <v>0</v>
      </c>
      <c r="G8" s="78">
        <v>0</v>
      </c>
      <c r="H8" s="83">
        <v>403</v>
      </c>
      <c r="J8" s="216" t="s">
        <v>32</v>
      </c>
      <c r="K8" s="218">
        <v>0.6046511627906976</v>
      </c>
      <c r="L8" s="259">
        <v>0.06201550387596899</v>
      </c>
      <c r="M8" s="262">
        <v>0.20930232558139536</v>
      </c>
      <c r="N8" s="267">
        <v>0.06201550387596899</v>
      </c>
      <c r="O8" s="271">
        <v>0.06201550387596899</v>
      </c>
      <c r="P8" s="275">
        <v>0</v>
      </c>
    </row>
    <row r="9" spans="1:16" ht="15">
      <c r="A9" s="76" t="s">
        <v>5</v>
      </c>
      <c r="B9" s="77">
        <v>47</v>
      </c>
      <c r="C9" s="77">
        <v>13</v>
      </c>
      <c r="D9" s="77">
        <v>52</v>
      </c>
      <c r="E9" s="77">
        <v>20</v>
      </c>
      <c r="F9" s="77">
        <v>2</v>
      </c>
      <c r="G9" s="78">
        <v>1</v>
      </c>
      <c r="H9" s="83">
        <v>135</v>
      </c>
      <c r="J9" s="216" t="s">
        <v>12</v>
      </c>
      <c r="K9" s="218">
        <v>0.5833333333333334</v>
      </c>
      <c r="L9" s="259">
        <v>0.08333333333333333</v>
      </c>
      <c r="M9" s="262">
        <v>0.16666666666666666</v>
      </c>
      <c r="N9" s="267">
        <v>0</v>
      </c>
      <c r="O9" s="271">
        <v>0.16666666666666666</v>
      </c>
      <c r="P9" s="275">
        <v>0</v>
      </c>
    </row>
    <row r="10" spans="1:16" ht="15">
      <c r="A10" s="76" t="s">
        <v>6</v>
      </c>
      <c r="B10" s="77">
        <v>754</v>
      </c>
      <c r="C10" s="77" t="s">
        <v>3</v>
      </c>
      <c r="D10" s="77" t="s">
        <v>3</v>
      </c>
      <c r="E10" s="77" t="s">
        <v>3</v>
      </c>
      <c r="F10" s="77" t="s">
        <v>3</v>
      </c>
      <c r="G10" s="78">
        <v>1086</v>
      </c>
      <c r="H10" s="83">
        <v>1840</v>
      </c>
      <c r="J10" s="216" t="s">
        <v>17</v>
      </c>
      <c r="K10" s="218">
        <v>0.5662100456621004</v>
      </c>
      <c r="L10" s="259">
        <v>0.1004566210045662</v>
      </c>
      <c r="M10" s="262">
        <v>0.1506849315068493</v>
      </c>
      <c r="N10" s="267">
        <v>0.1598173515981735</v>
      </c>
      <c r="O10" s="271">
        <v>0.0228310502283105</v>
      </c>
      <c r="P10" s="275">
        <v>0</v>
      </c>
    </row>
    <row r="11" spans="1:16" ht="15">
      <c r="A11" s="76" t="s">
        <v>7</v>
      </c>
      <c r="B11" s="77">
        <v>12</v>
      </c>
      <c r="C11" s="77">
        <v>2</v>
      </c>
      <c r="D11" s="77">
        <v>25</v>
      </c>
      <c r="E11" s="77">
        <v>3</v>
      </c>
      <c r="F11" s="77">
        <v>2</v>
      </c>
      <c r="G11" s="78">
        <v>0</v>
      </c>
      <c r="H11" s="83">
        <v>44</v>
      </c>
      <c r="J11" s="216" t="s">
        <v>14</v>
      </c>
      <c r="K11" s="218">
        <v>0.5555555555555556</v>
      </c>
      <c r="L11" s="259">
        <v>0</v>
      </c>
      <c r="M11" s="262">
        <v>0</v>
      </c>
      <c r="N11" s="267">
        <v>0</v>
      </c>
      <c r="O11" s="271">
        <v>0</v>
      </c>
      <c r="P11" s="275">
        <v>0.4444444444444444</v>
      </c>
    </row>
    <row r="12" spans="1:16" ht="15">
      <c r="A12" s="76" t="s">
        <v>8</v>
      </c>
      <c r="B12" s="77">
        <v>66</v>
      </c>
      <c r="C12" s="77">
        <v>3</v>
      </c>
      <c r="D12" s="77">
        <v>32</v>
      </c>
      <c r="E12" s="77">
        <v>8</v>
      </c>
      <c r="F12" s="77">
        <v>18</v>
      </c>
      <c r="G12" s="78">
        <v>3</v>
      </c>
      <c r="H12" s="83">
        <v>130</v>
      </c>
      <c r="J12" s="216" t="s">
        <v>20</v>
      </c>
      <c r="K12" s="218">
        <v>0.535326086956522</v>
      </c>
      <c r="L12" s="259">
        <v>0.043478260869565216</v>
      </c>
      <c r="M12" s="262">
        <v>0.171195652173913</v>
      </c>
      <c r="N12" s="267">
        <v>0.17119565217391305</v>
      </c>
      <c r="O12" s="271">
        <v>0.07336956521739131</v>
      </c>
      <c r="P12" s="275">
        <v>0.005434782608695652</v>
      </c>
    </row>
    <row r="13" spans="1:16" ht="15">
      <c r="A13" s="76" t="s">
        <v>38</v>
      </c>
      <c r="B13" s="77">
        <v>284</v>
      </c>
      <c r="C13" s="77">
        <v>18</v>
      </c>
      <c r="D13" s="77">
        <v>75</v>
      </c>
      <c r="E13" s="77">
        <v>138</v>
      </c>
      <c r="F13" s="77">
        <v>30</v>
      </c>
      <c r="G13" s="78">
        <v>0</v>
      </c>
      <c r="H13" s="83">
        <v>545</v>
      </c>
      <c r="J13" s="216" t="s">
        <v>33</v>
      </c>
      <c r="K13" s="218">
        <v>0.5307692307692308</v>
      </c>
      <c r="L13" s="259">
        <v>0.03076923076923077</v>
      </c>
      <c r="M13" s="262">
        <v>0.23846153846153847</v>
      </c>
      <c r="N13" s="267">
        <v>0.1</v>
      </c>
      <c r="O13" s="271">
        <v>0.1</v>
      </c>
      <c r="P13" s="275">
        <v>0</v>
      </c>
    </row>
    <row r="14" spans="1:16" ht="15">
      <c r="A14" s="76" t="s">
        <v>10</v>
      </c>
      <c r="B14" s="77">
        <v>507</v>
      </c>
      <c r="C14" s="77">
        <v>50</v>
      </c>
      <c r="D14" s="77">
        <v>243</v>
      </c>
      <c r="E14" s="77">
        <v>253</v>
      </c>
      <c r="F14" s="77">
        <v>59</v>
      </c>
      <c r="G14" s="78">
        <v>82</v>
      </c>
      <c r="H14" s="83">
        <v>1194</v>
      </c>
      <c r="J14" s="216" t="s">
        <v>38</v>
      </c>
      <c r="K14" s="218">
        <v>0.5211009174311927</v>
      </c>
      <c r="L14" s="259">
        <v>0.03302752293577982</v>
      </c>
      <c r="M14" s="262">
        <v>0.13761467889908258</v>
      </c>
      <c r="N14" s="267">
        <v>0.25321100917431194</v>
      </c>
      <c r="O14" s="271">
        <v>0.05504587155963303</v>
      </c>
      <c r="P14" s="275">
        <v>0</v>
      </c>
    </row>
    <row r="15" spans="1:16" ht="15">
      <c r="A15" s="149" t="s">
        <v>11</v>
      </c>
      <c r="B15" s="80">
        <f>'[1]11 Collision characteristics'!B16</f>
        <v>1031</v>
      </c>
      <c r="C15" s="80">
        <v>67</v>
      </c>
      <c r="D15" s="80">
        <v>521</v>
      </c>
      <c r="E15" s="80">
        <v>269</v>
      </c>
      <c r="F15" s="80">
        <v>227</v>
      </c>
      <c r="G15" s="80">
        <v>0</v>
      </c>
      <c r="H15" s="83">
        <v>2115</v>
      </c>
      <c r="J15" s="217" t="s">
        <v>28</v>
      </c>
      <c r="K15" s="218">
        <v>0.5170731707317073</v>
      </c>
      <c r="L15" s="259">
        <v>0.08292682926829269</v>
      </c>
      <c r="M15" s="262">
        <v>0.2926829268292683</v>
      </c>
      <c r="N15" s="267">
        <v>0.06341463414634146</v>
      </c>
      <c r="O15" s="271">
        <v>0.04390243902439024</v>
      </c>
      <c r="P15" s="275">
        <v>0</v>
      </c>
    </row>
    <row r="16" spans="1:16" ht="15">
      <c r="A16" s="76" t="s">
        <v>39</v>
      </c>
      <c r="B16" s="77">
        <v>750</v>
      </c>
      <c r="C16" s="77">
        <v>154</v>
      </c>
      <c r="D16" s="77">
        <v>364</v>
      </c>
      <c r="E16" s="77">
        <v>389</v>
      </c>
      <c r="F16" s="77">
        <v>4</v>
      </c>
      <c r="G16" s="78">
        <v>166</v>
      </c>
      <c r="H16" s="83">
        <v>1827</v>
      </c>
      <c r="J16" s="216" t="s">
        <v>8</v>
      </c>
      <c r="K16" s="218">
        <v>0.507692307692308</v>
      </c>
      <c r="L16" s="259">
        <v>0.023076923076923078</v>
      </c>
      <c r="M16" s="262">
        <v>0.24615384615384617</v>
      </c>
      <c r="N16" s="267">
        <v>0.06153846153846154</v>
      </c>
      <c r="O16" s="271">
        <v>0.13846153846153847</v>
      </c>
      <c r="P16" s="275">
        <v>0.023076923076923078</v>
      </c>
    </row>
    <row r="17" spans="1:16" ht="15">
      <c r="A17" s="76" t="s">
        <v>12</v>
      </c>
      <c r="B17" s="77">
        <v>14</v>
      </c>
      <c r="C17" s="77">
        <v>2</v>
      </c>
      <c r="D17" s="77">
        <v>4</v>
      </c>
      <c r="E17" s="77">
        <v>0</v>
      </c>
      <c r="F17" s="77">
        <v>4</v>
      </c>
      <c r="G17" s="78">
        <v>0</v>
      </c>
      <c r="H17" s="83">
        <v>24</v>
      </c>
      <c r="J17" s="216" t="s">
        <v>16</v>
      </c>
      <c r="K17" s="218">
        <v>0.5</v>
      </c>
      <c r="L17" s="259">
        <v>0</v>
      </c>
      <c r="M17" s="262">
        <v>0</v>
      </c>
      <c r="N17" s="267">
        <v>0</v>
      </c>
      <c r="O17" s="271">
        <v>0</v>
      </c>
      <c r="P17" s="275">
        <v>0.5</v>
      </c>
    </row>
    <row r="18" spans="1:16" ht="15">
      <c r="A18" s="76" t="s">
        <v>13</v>
      </c>
      <c r="B18" s="77">
        <v>43</v>
      </c>
      <c r="C18" s="77">
        <v>1</v>
      </c>
      <c r="D18" s="77">
        <v>21</v>
      </c>
      <c r="E18" s="77">
        <v>7</v>
      </c>
      <c r="F18" s="77">
        <v>19</v>
      </c>
      <c r="G18" s="78">
        <v>0</v>
      </c>
      <c r="H18" s="83">
        <v>91</v>
      </c>
      <c r="J18" s="216" t="s">
        <v>18</v>
      </c>
      <c r="K18" s="218">
        <v>0.4897260273972603</v>
      </c>
      <c r="L18" s="259">
        <v>0.03424657534246575</v>
      </c>
      <c r="M18" s="262">
        <v>0.3458904109589041</v>
      </c>
      <c r="N18" s="267">
        <v>0.10273972602739725</v>
      </c>
      <c r="O18" s="271">
        <v>0.0273972602739726</v>
      </c>
      <c r="P18" s="275">
        <v>0</v>
      </c>
    </row>
    <row r="19" spans="1:16" ht="15">
      <c r="A19" s="85" t="s">
        <v>33</v>
      </c>
      <c r="B19" s="86">
        <v>46</v>
      </c>
      <c r="C19" s="86">
        <v>8</v>
      </c>
      <c r="D19" s="86">
        <v>40</v>
      </c>
      <c r="E19" s="86">
        <v>28</v>
      </c>
      <c r="F19" s="86">
        <v>15</v>
      </c>
      <c r="G19" s="86">
        <v>-7</v>
      </c>
      <c r="H19" s="87">
        <v>130</v>
      </c>
      <c r="I19" s="72"/>
      <c r="J19" s="216" t="s">
        <v>11</v>
      </c>
      <c r="K19" s="218">
        <v>0.4874704491725768</v>
      </c>
      <c r="L19" s="259">
        <v>0.03167848699763593</v>
      </c>
      <c r="M19" s="262">
        <v>0.24633569739952718</v>
      </c>
      <c r="N19" s="267">
        <v>0.1271867612293144</v>
      </c>
      <c r="O19" s="271">
        <v>0.10732860520094563</v>
      </c>
      <c r="P19" s="275">
        <v>0</v>
      </c>
    </row>
    <row r="20" spans="1:16" ht="15">
      <c r="A20" s="76" t="s">
        <v>14</v>
      </c>
      <c r="B20" s="77">
        <v>15</v>
      </c>
      <c r="C20" s="77" t="s">
        <v>3</v>
      </c>
      <c r="D20" s="77" t="s">
        <v>3</v>
      </c>
      <c r="E20" s="77" t="s">
        <v>3</v>
      </c>
      <c r="F20" s="77" t="s">
        <v>3</v>
      </c>
      <c r="G20" s="78">
        <v>12</v>
      </c>
      <c r="H20" s="83">
        <v>27</v>
      </c>
      <c r="J20" s="216" t="s">
        <v>13</v>
      </c>
      <c r="K20" s="218">
        <v>0.4725274725274725</v>
      </c>
      <c r="L20" s="259">
        <v>0.01098901098901099</v>
      </c>
      <c r="M20" s="262">
        <v>0.23076923076923078</v>
      </c>
      <c r="N20" s="267">
        <v>0.07692307692307693</v>
      </c>
      <c r="O20" s="271">
        <v>0.2087912087912088</v>
      </c>
      <c r="P20" s="275">
        <v>0</v>
      </c>
    </row>
    <row r="21" spans="1:16" ht="15">
      <c r="A21" s="76" t="s">
        <v>15</v>
      </c>
      <c r="B21" s="77">
        <v>90</v>
      </c>
      <c r="C21" s="77">
        <v>21</v>
      </c>
      <c r="D21" s="77">
        <v>168</v>
      </c>
      <c r="E21" s="77">
        <v>27</v>
      </c>
      <c r="F21" s="77">
        <v>24</v>
      </c>
      <c r="G21" s="78">
        <v>0</v>
      </c>
      <c r="H21" s="83">
        <v>330</v>
      </c>
      <c r="J21" s="216" t="s">
        <v>4</v>
      </c>
      <c r="K21" s="218">
        <v>0.43424317617866004</v>
      </c>
      <c r="L21" s="259">
        <v>0.03225806451612903</v>
      </c>
      <c r="M21" s="262">
        <v>0.3052109181141439</v>
      </c>
      <c r="N21" s="267">
        <v>0.228287841191067</v>
      </c>
      <c r="O21" s="271">
        <v>0</v>
      </c>
      <c r="P21" s="275">
        <v>0</v>
      </c>
    </row>
    <row r="22" spans="1:16" ht="15">
      <c r="A22" s="76" t="s">
        <v>16</v>
      </c>
      <c r="B22" s="77">
        <v>6</v>
      </c>
      <c r="C22" s="77" t="s">
        <v>3</v>
      </c>
      <c r="D22" s="77" t="s">
        <v>3</v>
      </c>
      <c r="E22" s="77" t="s">
        <v>3</v>
      </c>
      <c r="F22" s="77" t="s">
        <v>3</v>
      </c>
      <c r="G22" s="78">
        <v>6</v>
      </c>
      <c r="H22" s="83">
        <v>12</v>
      </c>
      <c r="I22" s="72"/>
      <c r="J22" s="216" t="s">
        <v>10</v>
      </c>
      <c r="K22" s="218">
        <v>0.42462311557788945</v>
      </c>
      <c r="L22" s="259">
        <v>0.04187604690117253</v>
      </c>
      <c r="M22" s="262">
        <v>0.20351758793969849</v>
      </c>
      <c r="N22" s="267">
        <v>0.211892797319933</v>
      </c>
      <c r="O22" s="271">
        <v>0.049413735343383586</v>
      </c>
      <c r="P22" s="275">
        <v>0.06867671691792294</v>
      </c>
    </row>
    <row r="23" spans="1:16" ht="15">
      <c r="A23" s="76" t="s">
        <v>17</v>
      </c>
      <c r="B23" s="77">
        <v>124</v>
      </c>
      <c r="C23" s="77">
        <v>22</v>
      </c>
      <c r="D23" s="77">
        <v>33</v>
      </c>
      <c r="E23" s="77">
        <v>35</v>
      </c>
      <c r="F23" s="77">
        <v>5</v>
      </c>
      <c r="G23" s="78">
        <v>0</v>
      </c>
      <c r="H23" s="83">
        <v>219</v>
      </c>
      <c r="I23" s="72"/>
      <c r="J23" s="216" t="s">
        <v>39</v>
      </c>
      <c r="K23" s="218">
        <v>0.41050903119868637</v>
      </c>
      <c r="L23" s="259">
        <v>0.0842911877394636</v>
      </c>
      <c r="M23" s="262">
        <v>0.19923371647509577</v>
      </c>
      <c r="N23" s="267">
        <v>0.21291735084838534</v>
      </c>
      <c r="O23" s="271">
        <v>0.0021893814997263274</v>
      </c>
      <c r="P23" s="275">
        <v>0.09085933223864258</v>
      </c>
    </row>
    <row r="24" spans="1:16" ht="15">
      <c r="A24" s="76" t="s">
        <v>18</v>
      </c>
      <c r="B24" s="77">
        <v>143</v>
      </c>
      <c r="C24" s="77">
        <v>10</v>
      </c>
      <c r="D24" s="77">
        <v>101</v>
      </c>
      <c r="E24" s="77">
        <v>30</v>
      </c>
      <c r="F24" s="77">
        <v>8</v>
      </c>
      <c r="G24" s="78">
        <v>0</v>
      </c>
      <c r="H24" s="83">
        <v>292</v>
      </c>
      <c r="I24" s="72"/>
      <c r="J24" s="216" t="s">
        <v>6</v>
      </c>
      <c r="K24" s="218">
        <v>0.4097826086956522</v>
      </c>
      <c r="L24" s="259">
        <v>0</v>
      </c>
      <c r="M24" s="262">
        <v>0</v>
      </c>
      <c r="N24" s="267">
        <v>0</v>
      </c>
      <c r="O24" s="271">
        <v>0</v>
      </c>
      <c r="P24" s="275">
        <v>0.5902173913043478</v>
      </c>
    </row>
    <row r="25" spans="1:16" ht="15">
      <c r="A25" s="76" t="s">
        <v>19</v>
      </c>
      <c r="B25" s="77">
        <v>675</v>
      </c>
      <c r="C25" s="77">
        <v>87</v>
      </c>
      <c r="D25" s="77">
        <v>611</v>
      </c>
      <c r="E25" s="77">
        <v>395</v>
      </c>
      <c r="F25" s="77">
        <v>85</v>
      </c>
      <c r="G25" s="78">
        <v>0</v>
      </c>
      <c r="H25" s="83">
        <v>1853</v>
      </c>
      <c r="I25" s="72"/>
      <c r="J25" s="216" t="s">
        <v>31</v>
      </c>
      <c r="K25" s="218">
        <v>0.3858267716535433</v>
      </c>
      <c r="L25" s="259">
        <v>0</v>
      </c>
      <c r="M25" s="262">
        <v>0</v>
      </c>
      <c r="N25" s="267">
        <v>0</v>
      </c>
      <c r="O25" s="271">
        <v>0</v>
      </c>
      <c r="P25" s="275">
        <v>0.6141732283464567</v>
      </c>
    </row>
    <row r="26" spans="1:16" ht="15">
      <c r="A26" s="76" t="s">
        <v>46</v>
      </c>
      <c r="B26" s="77">
        <v>197</v>
      </c>
      <c r="C26" s="77">
        <v>16</v>
      </c>
      <c r="D26" s="77">
        <v>63</v>
      </c>
      <c r="E26" s="77">
        <v>63</v>
      </c>
      <c r="F26" s="77">
        <v>27</v>
      </c>
      <c r="G26" s="78">
        <v>2</v>
      </c>
      <c r="H26" s="83">
        <v>368</v>
      </c>
      <c r="I26" s="72"/>
      <c r="J26" s="216" t="s">
        <v>25</v>
      </c>
      <c r="K26" s="218">
        <v>0.384105960264901</v>
      </c>
      <c r="L26" s="259">
        <v>0.026490066225165563</v>
      </c>
      <c r="M26" s="262">
        <v>0.3841059602649007</v>
      </c>
      <c r="N26" s="267">
        <v>0</v>
      </c>
      <c r="O26" s="271">
        <v>0.2052980132450331</v>
      </c>
      <c r="P26" s="275">
        <v>0</v>
      </c>
    </row>
    <row r="27" spans="1:16" ht="15">
      <c r="A27" s="76" t="s">
        <v>21</v>
      </c>
      <c r="B27" s="77">
        <v>421</v>
      </c>
      <c r="C27" s="77" t="s">
        <v>3</v>
      </c>
      <c r="D27" s="77" t="s">
        <v>3</v>
      </c>
      <c r="E27" s="77" t="s">
        <v>3</v>
      </c>
      <c r="F27" s="77" t="s">
        <v>3</v>
      </c>
      <c r="G27" s="78">
        <v>552</v>
      </c>
      <c r="H27" s="83">
        <f>B27+G27</f>
        <v>973</v>
      </c>
      <c r="I27" s="72"/>
      <c r="J27" s="216" t="s">
        <v>27</v>
      </c>
      <c r="K27" s="218">
        <v>0.37200000000000005</v>
      </c>
      <c r="L27" s="259">
        <v>0</v>
      </c>
      <c r="M27" s="262">
        <v>0</v>
      </c>
      <c r="N27" s="267">
        <v>0</v>
      </c>
      <c r="O27" s="271">
        <v>0</v>
      </c>
      <c r="P27" s="275">
        <v>0.628</v>
      </c>
    </row>
    <row r="28" spans="1:16" ht="15">
      <c r="A28" s="76" t="s">
        <v>22</v>
      </c>
      <c r="B28" s="77">
        <v>18</v>
      </c>
      <c r="C28" s="77" t="s">
        <v>3</v>
      </c>
      <c r="D28" s="77" t="s">
        <v>3</v>
      </c>
      <c r="E28" s="77" t="s">
        <v>3</v>
      </c>
      <c r="F28" s="77" t="s">
        <v>3</v>
      </c>
      <c r="G28" s="78">
        <v>26</v>
      </c>
      <c r="H28" s="83">
        <v>44</v>
      </c>
      <c r="I28" s="72"/>
      <c r="J28" s="216" t="s">
        <v>19</v>
      </c>
      <c r="K28" s="218">
        <v>0.36427415002698327</v>
      </c>
      <c r="L28" s="259">
        <v>0.04695089044792229</v>
      </c>
      <c r="M28" s="262">
        <v>0.3297355639503508</v>
      </c>
      <c r="N28" s="267">
        <v>0.21316783594171615</v>
      </c>
      <c r="O28" s="271">
        <v>0.045871559633027525</v>
      </c>
      <c r="P28" s="275">
        <v>0</v>
      </c>
    </row>
    <row r="29" spans="1:25" ht="15">
      <c r="A29" s="76" t="s">
        <v>23</v>
      </c>
      <c r="B29" s="77" t="s">
        <v>3</v>
      </c>
      <c r="C29" s="77" t="s">
        <v>3</v>
      </c>
      <c r="D29" s="77" t="s">
        <v>3</v>
      </c>
      <c r="E29" s="77" t="s">
        <v>3</v>
      </c>
      <c r="F29" s="77" t="s">
        <v>3</v>
      </c>
      <c r="G29" s="78">
        <v>171</v>
      </c>
      <c r="H29" s="83">
        <v>171</v>
      </c>
      <c r="I29" s="73"/>
      <c r="J29" s="217" t="s">
        <v>29</v>
      </c>
      <c r="K29" s="218">
        <v>0.35496957403651114</v>
      </c>
      <c r="L29" s="259">
        <v>0.14198782961460446</v>
      </c>
      <c r="M29" s="262">
        <v>0.2839756592292089</v>
      </c>
      <c r="N29" s="267">
        <v>0.09533468559837728</v>
      </c>
      <c r="O29" s="271">
        <v>0.1075050709939148</v>
      </c>
      <c r="P29" s="275">
        <v>0.016227180527383367</v>
      </c>
      <c r="Q29" s="2"/>
      <c r="R29" s="2"/>
      <c r="S29" s="2"/>
      <c r="T29" s="2"/>
      <c r="U29" s="2"/>
      <c r="V29" s="2"/>
      <c r="W29" s="2"/>
      <c r="X29" s="2"/>
      <c r="Y29" s="2"/>
    </row>
    <row r="30" spans="1:25" ht="15">
      <c r="A30" s="76" t="s">
        <v>24</v>
      </c>
      <c r="B30" s="77">
        <v>56</v>
      </c>
      <c r="C30" s="77">
        <v>4</v>
      </c>
      <c r="D30" s="77">
        <v>53</v>
      </c>
      <c r="E30" s="77">
        <v>23</v>
      </c>
      <c r="F30" s="77">
        <v>23</v>
      </c>
      <c r="G30" s="78">
        <v>0</v>
      </c>
      <c r="H30" s="83">
        <v>159</v>
      </c>
      <c r="I30" s="73"/>
      <c r="J30" s="216" t="s">
        <v>24</v>
      </c>
      <c r="K30" s="218">
        <v>0.3522012578616352</v>
      </c>
      <c r="L30" s="259">
        <v>0.025157232704402517</v>
      </c>
      <c r="M30" s="262">
        <v>0.3333333333333333</v>
      </c>
      <c r="N30" s="267">
        <v>0.14465408805031446</v>
      </c>
      <c r="O30" s="271">
        <v>0.14465408805031446</v>
      </c>
      <c r="P30" s="275">
        <v>0</v>
      </c>
      <c r="Q30" s="2"/>
      <c r="R30" s="2"/>
      <c r="S30" s="2"/>
      <c r="T30" s="2"/>
      <c r="U30" s="2"/>
      <c r="V30" s="2"/>
      <c r="W30" s="2"/>
      <c r="X30" s="2"/>
      <c r="Y30" s="2"/>
    </row>
    <row r="31" spans="1:25" ht="15">
      <c r="A31" s="76" t="s">
        <v>25</v>
      </c>
      <c r="B31" s="77">
        <v>58</v>
      </c>
      <c r="C31" s="77">
        <v>4</v>
      </c>
      <c r="D31" s="77">
        <v>58</v>
      </c>
      <c r="E31" s="77">
        <v>0</v>
      </c>
      <c r="F31" s="77">
        <v>31</v>
      </c>
      <c r="G31" s="78">
        <v>0</v>
      </c>
      <c r="H31" s="83">
        <v>151</v>
      </c>
      <c r="I31" s="73"/>
      <c r="J31" s="216" t="s">
        <v>5</v>
      </c>
      <c r="K31" s="218">
        <v>0.34814814814814815</v>
      </c>
      <c r="L31" s="259">
        <v>0.0962962962962963</v>
      </c>
      <c r="M31" s="262">
        <v>0.3851851851851852</v>
      </c>
      <c r="N31" s="267">
        <v>0.14814814814814814</v>
      </c>
      <c r="O31" s="271">
        <v>0.014814814814814815</v>
      </c>
      <c r="P31" s="275">
        <v>0.007407407407407408</v>
      </c>
      <c r="Q31" s="2"/>
      <c r="R31" s="2"/>
      <c r="S31" s="2"/>
      <c r="T31" s="2"/>
      <c r="U31" s="2"/>
      <c r="V31" s="2"/>
      <c r="W31" s="2"/>
      <c r="X31" s="2"/>
      <c r="Y31" s="2"/>
    </row>
    <row r="32" spans="1:25" ht="15">
      <c r="A32" s="76" t="s">
        <v>26</v>
      </c>
      <c r="B32" s="77" t="s">
        <v>3</v>
      </c>
      <c r="C32" s="77" t="s">
        <v>3</v>
      </c>
      <c r="D32" s="77" t="s">
        <v>3</v>
      </c>
      <c r="E32" s="77" t="s">
        <v>3</v>
      </c>
      <c r="F32" s="77" t="s">
        <v>3</v>
      </c>
      <c r="G32" s="78">
        <v>871</v>
      </c>
      <c r="H32" s="83">
        <v>871</v>
      </c>
      <c r="I32" s="73"/>
      <c r="J32" s="216" t="s">
        <v>35</v>
      </c>
      <c r="K32" s="218">
        <v>0.31746031746031744</v>
      </c>
      <c r="L32" s="259">
        <v>0.07142857142857142</v>
      </c>
      <c r="M32" s="262">
        <v>0.2619047619047619</v>
      </c>
      <c r="N32" s="267">
        <v>0.3412698412698413</v>
      </c>
      <c r="O32" s="271">
        <v>0.007936507936507936</v>
      </c>
      <c r="P32" s="275">
        <v>0</v>
      </c>
      <c r="Q32" s="2"/>
      <c r="R32" s="2"/>
      <c r="S32" s="2"/>
      <c r="T32" s="2"/>
      <c r="U32" s="2"/>
      <c r="V32" s="2"/>
      <c r="W32" s="2"/>
      <c r="X32" s="2"/>
      <c r="Y32" s="2"/>
    </row>
    <row r="33" spans="1:25" ht="15">
      <c r="A33" s="88" t="s">
        <v>28</v>
      </c>
      <c r="B33" s="80">
        <v>106</v>
      </c>
      <c r="C33" s="80">
        <v>17</v>
      </c>
      <c r="D33" s="80">
        <v>60</v>
      </c>
      <c r="E33" s="80">
        <v>13</v>
      </c>
      <c r="F33" s="80">
        <v>9</v>
      </c>
      <c r="G33" s="80">
        <v>0</v>
      </c>
      <c r="H33" s="84">
        <v>205</v>
      </c>
      <c r="I33" s="73"/>
      <c r="J33" s="216" t="s">
        <v>7</v>
      </c>
      <c r="K33" s="218">
        <v>0.2727272727272727</v>
      </c>
      <c r="L33" s="259">
        <v>0.045454545454545456</v>
      </c>
      <c r="M33" s="262">
        <v>0.5681818181818182</v>
      </c>
      <c r="N33" s="267">
        <v>0.06818181818181818</v>
      </c>
      <c r="O33" s="271">
        <v>0.045454545454545456</v>
      </c>
      <c r="P33" s="275">
        <v>0</v>
      </c>
      <c r="Q33" s="2"/>
      <c r="R33" s="2"/>
      <c r="S33" s="2"/>
      <c r="T33" s="2"/>
      <c r="U33" s="2"/>
      <c r="V33" s="2"/>
      <c r="W33" s="2"/>
      <c r="X33" s="2"/>
      <c r="Y33" s="2"/>
    </row>
    <row r="34" spans="1:16" ht="15">
      <c r="A34"/>
      <c r="J34" s="216" t="s">
        <v>15</v>
      </c>
      <c r="K34" s="218">
        <v>0.2727272727272727</v>
      </c>
      <c r="L34" s="259">
        <v>0.06363636363636363</v>
      </c>
      <c r="M34" s="262">
        <v>0.509090909090909</v>
      </c>
      <c r="N34" s="267">
        <v>0.08181818181818182</v>
      </c>
      <c r="O34" s="271">
        <v>0.07272727272727272</v>
      </c>
      <c r="P34" s="275">
        <v>0</v>
      </c>
    </row>
    <row r="35" spans="1:25" ht="15">
      <c r="A35" s="79" t="s">
        <v>29</v>
      </c>
      <c r="B35" s="77">
        <v>110</v>
      </c>
      <c r="C35" s="77">
        <v>21</v>
      </c>
      <c r="D35" s="77">
        <v>101</v>
      </c>
      <c r="E35" s="77">
        <v>16</v>
      </c>
      <c r="F35" s="77">
        <v>30</v>
      </c>
      <c r="G35" s="77">
        <v>0</v>
      </c>
      <c r="H35" s="83">
        <v>278</v>
      </c>
      <c r="I35" s="73"/>
      <c r="J35" s="1"/>
      <c r="K35" s="210"/>
      <c r="L35" s="210"/>
      <c r="M35" s="210"/>
      <c r="N35" s="210"/>
      <c r="O35" s="210"/>
      <c r="P35" s="210"/>
      <c r="Q35" s="2"/>
      <c r="R35" s="2"/>
      <c r="S35" s="2"/>
      <c r="T35" s="2"/>
      <c r="U35" s="2"/>
      <c r="V35" s="2"/>
      <c r="W35" s="2"/>
      <c r="X35" s="2"/>
      <c r="Y35" s="2"/>
    </row>
    <row r="36" spans="1:25" ht="15">
      <c r="A36" s="79" t="s">
        <v>35</v>
      </c>
      <c r="B36" s="77">
        <v>40</v>
      </c>
      <c r="C36" s="77">
        <v>9</v>
      </c>
      <c r="D36" s="77">
        <v>33</v>
      </c>
      <c r="E36" s="77">
        <v>43</v>
      </c>
      <c r="F36" s="77">
        <v>1</v>
      </c>
      <c r="G36" s="77">
        <v>0</v>
      </c>
      <c r="H36" s="83">
        <v>126</v>
      </c>
      <c r="I36" s="73"/>
      <c r="J36" s="216" t="s">
        <v>41</v>
      </c>
      <c r="K36" s="219">
        <v>0.428875236294896</v>
      </c>
      <c r="L36" s="264">
        <v>0.0564744801512287</v>
      </c>
      <c r="M36" s="263">
        <v>0.255671077504726</v>
      </c>
      <c r="N36" s="268">
        <v>0.18726370510397</v>
      </c>
      <c r="O36" s="272">
        <v>0.0417060491493384</v>
      </c>
      <c r="P36" s="276">
        <v>0.0300094517958412</v>
      </c>
      <c r="Q36" s="2"/>
      <c r="R36" s="2"/>
      <c r="S36" s="2"/>
      <c r="T36" s="2"/>
      <c r="U36" s="2"/>
      <c r="V36" s="2"/>
      <c r="W36" s="2"/>
      <c r="X36" s="2"/>
      <c r="Y36" s="2"/>
    </row>
    <row r="37" spans="1:25" ht="15">
      <c r="A37" s="79" t="s">
        <v>31</v>
      </c>
      <c r="B37" s="77">
        <v>49</v>
      </c>
      <c r="C37" s="77" t="s">
        <v>3</v>
      </c>
      <c r="D37" s="77" t="s">
        <v>3</v>
      </c>
      <c r="E37" s="77" t="s">
        <v>3</v>
      </c>
      <c r="F37" s="77" t="s">
        <v>3</v>
      </c>
      <c r="G37" s="77">
        <v>78</v>
      </c>
      <c r="H37" s="83">
        <v>127</v>
      </c>
      <c r="I37" s="73"/>
      <c r="J37" t="s">
        <v>214</v>
      </c>
      <c r="K37" s="2"/>
      <c r="L37" s="2"/>
      <c r="M37" s="2"/>
      <c r="N37" s="2"/>
      <c r="O37" s="2"/>
      <c r="P37" s="2"/>
      <c r="Q37" s="2"/>
      <c r="R37" s="2"/>
      <c r="S37" s="2"/>
      <c r="T37" s="2"/>
      <c r="U37" s="2"/>
      <c r="V37" s="2"/>
      <c r="W37" s="2"/>
      <c r="X37" s="2"/>
      <c r="Y37" s="2"/>
    </row>
    <row r="38" spans="1:9" ht="15">
      <c r="A38" s="79" t="s">
        <v>32</v>
      </c>
      <c r="B38" s="77">
        <v>78</v>
      </c>
      <c r="C38" s="77">
        <v>8</v>
      </c>
      <c r="D38" s="77">
        <v>27</v>
      </c>
      <c r="E38" s="77">
        <v>8</v>
      </c>
      <c r="F38" s="77">
        <v>8</v>
      </c>
      <c r="G38" s="77">
        <v>0</v>
      </c>
      <c r="H38" s="83">
        <v>129</v>
      </c>
      <c r="I38" s="72"/>
    </row>
    <row r="39" spans="1:9" ht="15">
      <c r="A39" s="81"/>
      <c r="B39" s="72"/>
      <c r="C39" s="72"/>
      <c r="D39" s="72"/>
      <c r="E39" s="72"/>
      <c r="F39" s="72"/>
      <c r="G39" s="72"/>
      <c r="H39" s="72"/>
      <c r="I39" s="72"/>
    </row>
    <row r="43" ht="15">
      <c r="A43" s="21"/>
    </row>
  </sheetData>
  <sheetProtection/>
  <mergeCells count="9">
    <mergeCell ref="J3:P3"/>
    <mergeCell ref="B3:H3"/>
    <mergeCell ref="K5:K6"/>
    <mergeCell ref="L5:L6"/>
    <mergeCell ref="M5:M6"/>
    <mergeCell ref="N5:N6"/>
    <mergeCell ref="O5:O6"/>
    <mergeCell ref="P5:P6"/>
    <mergeCell ref="C5:F5"/>
  </mergeCell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140625" defaultRowHeight="15"/>
  <cols>
    <col min="1" max="2" width="10.8515625" style="0" customWidth="1"/>
    <col min="4" max="4" width="9.140625" style="206" customWidth="1"/>
    <col min="12" max="12" width="10.8515625" style="0" customWidth="1"/>
    <col min="15" max="16" width="19.8515625" style="0" bestFit="1" customWidth="1"/>
  </cols>
  <sheetData>
    <row r="1" spans="1:11" ht="15">
      <c r="A1" s="5" t="s">
        <v>207</v>
      </c>
      <c r="B1" s="5"/>
      <c r="C1" s="5"/>
      <c r="D1" s="205"/>
      <c r="E1" s="5"/>
      <c r="F1" s="5"/>
      <c r="G1" s="5"/>
      <c r="H1" s="5"/>
      <c r="I1" s="5"/>
      <c r="J1" s="5"/>
      <c r="K1" s="5"/>
    </row>
    <row r="2" ht="15">
      <c r="A2" s="1"/>
    </row>
    <row r="3" spans="1:5" ht="15">
      <c r="A3" t="s">
        <v>101</v>
      </c>
      <c r="B3" s="20" t="s">
        <v>47</v>
      </c>
      <c r="C3" s="5" t="s">
        <v>54</v>
      </c>
      <c r="D3" s="205" t="s">
        <v>100</v>
      </c>
      <c r="E3" s="36"/>
    </row>
    <row r="4" spans="1:5" ht="15">
      <c r="A4" s="81" t="s">
        <v>29</v>
      </c>
      <c r="B4" s="203" t="s">
        <v>3</v>
      </c>
      <c r="C4" s="203">
        <v>0.58</v>
      </c>
      <c r="D4" s="205"/>
      <c r="E4" s="22"/>
    </row>
    <row r="5" spans="1:5" ht="15">
      <c r="A5" s="81" t="s">
        <v>34</v>
      </c>
      <c r="B5" s="204">
        <v>0.74</v>
      </c>
      <c r="C5" s="204">
        <v>0.7</v>
      </c>
      <c r="D5" s="207">
        <v>2011</v>
      </c>
      <c r="E5" s="22"/>
    </row>
    <row r="6" spans="1:5" ht="15">
      <c r="A6" s="81" t="s">
        <v>81</v>
      </c>
      <c r="B6" s="204">
        <v>0.77</v>
      </c>
      <c r="C6" s="204">
        <v>0.71</v>
      </c>
      <c r="D6" s="207">
        <v>2009</v>
      </c>
      <c r="E6" s="22"/>
    </row>
    <row r="7" spans="1:5" ht="15">
      <c r="A7" s="81" t="s">
        <v>160</v>
      </c>
      <c r="B7" s="204">
        <v>0.71</v>
      </c>
      <c r="C7" s="204">
        <v>0.8</v>
      </c>
      <c r="D7" s="207">
        <v>2009</v>
      </c>
      <c r="E7" s="22"/>
    </row>
    <row r="8" spans="1:5" ht="15">
      <c r="A8" s="81" t="s">
        <v>162</v>
      </c>
      <c r="B8" s="204">
        <v>0.76</v>
      </c>
      <c r="C8" s="204">
        <v>0.8</v>
      </c>
      <c r="D8" s="207" t="s">
        <v>190</v>
      </c>
      <c r="E8" s="22"/>
    </row>
    <row r="9" spans="1:5" ht="15">
      <c r="A9" s="81" t="s">
        <v>161</v>
      </c>
      <c r="B9" s="204">
        <v>0.65</v>
      </c>
      <c r="C9" s="204">
        <v>0.8</v>
      </c>
      <c r="D9" s="207">
        <v>2010</v>
      </c>
      <c r="E9" s="22"/>
    </row>
    <row r="10" spans="1:5" ht="15">
      <c r="A10" s="81" t="s">
        <v>13</v>
      </c>
      <c r="B10" s="204">
        <v>0.771</v>
      </c>
      <c r="C10" s="204">
        <v>0.838</v>
      </c>
      <c r="D10" s="207"/>
      <c r="E10" s="22"/>
    </row>
    <row r="11" spans="1:5" ht="15">
      <c r="A11" s="81" t="s">
        <v>99</v>
      </c>
      <c r="B11" s="204">
        <v>0.8</v>
      </c>
      <c r="C11" s="204">
        <v>0.86</v>
      </c>
      <c r="D11" s="207">
        <v>2010</v>
      </c>
      <c r="E11" s="22"/>
    </row>
    <row r="12" spans="1:5" ht="15">
      <c r="A12" s="81" t="s">
        <v>1</v>
      </c>
      <c r="B12" s="204">
        <v>0.67</v>
      </c>
      <c r="C12" s="204">
        <v>0.864</v>
      </c>
      <c r="D12" s="207"/>
      <c r="E12" s="22"/>
    </row>
    <row r="13" spans="1:5" ht="15">
      <c r="A13" s="81" t="s">
        <v>18</v>
      </c>
      <c r="B13" s="204">
        <v>0.83</v>
      </c>
      <c r="C13" s="204">
        <v>0.89</v>
      </c>
      <c r="D13" s="207"/>
      <c r="E13" s="22"/>
    </row>
    <row r="14" spans="1:5" ht="15">
      <c r="A14" s="81" t="s">
        <v>10</v>
      </c>
      <c r="B14" s="204">
        <v>0.74</v>
      </c>
      <c r="C14" s="204">
        <v>0.91</v>
      </c>
      <c r="D14" s="207"/>
      <c r="E14" s="22"/>
    </row>
    <row r="15" spans="1:5" ht="15">
      <c r="A15" s="283" t="s">
        <v>32</v>
      </c>
      <c r="B15" s="204">
        <v>0.82</v>
      </c>
      <c r="C15" s="204">
        <v>0.92</v>
      </c>
      <c r="D15" s="207"/>
      <c r="E15" s="22"/>
    </row>
    <row r="16" spans="1:5" ht="15">
      <c r="A16" s="81" t="s">
        <v>24</v>
      </c>
      <c r="B16" s="204">
        <v>0.88</v>
      </c>
      <c r="C16" s="204">
        <v>0.92</v>
      </c>
      <c r="D16" s="207"/>
      <c r="E16" s="22"/>
    </row>
    <row r="17" spans="1:5" ht="15">
      <c r="A17" s="81" t="s">
        <v>8</v>
      </c>
      <c r="B17" s="204">
        <v>0.86</v>
      </c>
      <c r="C17" s="204">
        <v>0.92</v>
      </c>
      <c r="D17" s="207"/>
      <c r="E17" s="22"/>
    </row>
    <row r="18" spans="1:5" ht="15">
      <c r="A18" s="81" t="s">
        <v>89</v>
      </c>
      <c r="B18" s="204">
        <v>0.86</v>
      </c>
      <c r="C18" s="204">
        <v>0.934</v>
      </c>
      <c r="D18" s="207"/>
      <c r="E18" s="22"/>
    </row>
    <row r="19" spans="1:5" ht="15">
      <c r="A19" s="81" t="s">
        <v>5</v>
      </c>
      <c r="B19" s="204">
        <v>0.87</v>
      </c>
      <c r="C19" s="204">
        <v>0.94</v>
      </c>
      <c r="D19" s="207"/>
      <c r="E19" s="22"/>
    </row>
    <row r="20" spans="1:5" ht="15">
      <c r="A20" s="81" t="s">
        <v>31</v>
      </c>
      <c r="B20" s="204">
        <v>0.9</v>
      </c>
      <c r="C20" s="204">
        <v>0.95</v>
      </c>
      <c r="D20" s="207"/>
      <c r="E20" s="22"/>
    </row>
    <row r="21" spans="1:5" ht="15">
      <c r="A21" s="81" t="s">
        <v>91</v>
      </c>
      <c r="B21" s="204">
        <v>0.9</v>
      </c>
      <c r="C21" s="204">
        <v>0.95</v>
      </c>
      <c r="D21" s="207">
        <v>2010</v>
      </c>
      <c r="E21" s="22"/>
    </row>
    <row r="22" spans="1:5" ht="15">
      <c r="A22" s="81" t="s">
        <v>90</v>
      </c>
      <c r="B22" s="204">
        <v>0.92</v>
      </c>
      <c r="C22" s="204">
        <v>0.96</v>
      </c>
      <c r="D22" s="207">
        <v>2010</v>
      </c>
      <c r="E22" s="22"/>
    </row>
    <row r="23" spans="1:5" ht="15">
      <c r="A23" s="81" t="s">
        <v>35</v>
      </c>
      <c r="B23" s="204">
        <v>0.88</v>
      </c>
      <c r="C23" s="204">
        <v>0.96</v>
      </c>
      <c r="D23" s="207"/>
      <c r="E23" s="22"/>
    </row>
    <row r="24" spans="1:5" ht="15">
      <c r="A24" s="81" t="s">
        <v>20</v>
      </c>
      <c r="B24" s="204">
        <v>0.86</v>
      </c>
      <c r="C24" s="204">
        <v>0.96</v>
      </c>
      <c r="D24" s="207">
        <v>2013</v>
      </c>
      <c r="E24" s="22"/>
    </row>
    <row r="25" spans="1:5" ht="15">
      <c r="A25" s="81" t="s">
        <v>4</v>
      </c>
      <c r="B25" s="204">
        <v>0.71</v>
      </c>
      <c r="C25" s="204">
        <v>0.97</v>
      </c>
      <c r="D25" s="207"/>
      <c r="E25" s="22"/>
    </row>
    <row r="26" spans="1:5" ht="15">
      <c r="A26" s="90" t="s">
        <v>7</v>
      </c>
      <c r="B26" s="204">
        <v>0.74</v>
      </c>
      <c r="C26" s="204">
        <v>0.97</v>
      </c>
      <c r="D26" s="207"/>
      <c r="E26" s="22"/>
    </row>
    <row r="27" spans="1:5" ht="15">
      <c r="A27" s="81" t="s">
        <v>25</v>
      </c>
      <c r="B27" s="203">
        <v>0.92</v>
      </c>
      <c r="C27" s="203">
        <v>0.98</v>
      </c>
      <c r="D27" s="207"/>
      <c r="E27" s="22"/>
    </row>
    <row r="28" spans="1:4" ht="15">
      <c r="A28" s="81" t="s">
        <v>6</v>
      </c>
      <c r="B28" s="203">
        <v>0.96</v>
      </c>
      <c r="C28" s="203">
        <v>0.98</v>
      </c>
      <c r="D28" s="208"/>
    </row>
    <row r="29" spans="1:4" ht="15">
      <c r="A29" s="81" t="s">
        <v>11</v>
      </c>
      <c r="B29" s="203">
        <v>0.97</v>
      </c>
      <c r="C29" s="203">
        <v>0.984</v>
      </c>
      <c r="D29" s="208"/>
    </row>
    <row r="30" ht="15">
      <c r="D30" s="208"/>
    </row>
    <row r="31" spans="1:4" ht="15">
      <c r="A31" t="s">
        <v>14</v>
      </c>
      <c r="B31" s="284" t="s">
        <v>3</v>
      </c>
      <c r="C31" s="284"/>
      <c r="D31" s="208"/>
    </row>
    <row r="32" spans="1:5" ht="15">
      <c r="A32" t="s">
        <v>33</v>
      </c>
      <c r="B32" s="284" t="s">
        <v>3</v>
      </c>
      <c r="C32" s="284"/>
      <c r="E32" s="2"/>
    </row>
    <row r="33" spans="1:3" ht="15">
      <c r="A33" t="s">
        <v>28</v>
      </c>
      <c r="B33" s="284" t="s">
        <v>3</v>
      </c>
      <c r="C33" s="284"/>
    </row>
    <row r="34" spans="1:3" ht="15">
      <c r="A34" t="s">
        <v>16</v>
      </c>
      <c r="B34" s="284" t="s">
        <v>3</v>
      </c>
      <c r="C34" s="284"/>
    </row>
    <row r="35" spans="1:3" ht="15">
      <c r="A35" t="s">
        <v>21</v>
      </c>
      <c r="B35" s="284" t="s">
        <v>3</v>
      </c>
      <c r="C35" s="284"/>
    </row>
    <row r="36" spans="1:3" ht="15">
      <c r="A36" t="s">
        <v>23</v>
      </c>
      <c r="B36" s="284" t="s">
        <v>3</v>
      </c>
      <c r="C36" s="284"/>
    </row>
  </sheetData>
  <sheetProtection/>
  <mergeCells count="6">
    <mergeCell ref="B31:C31"/>
    <mergeCell ref="B32:C32"/>
    <mergeCell ref="B33:C33"/>
    <mergeCell ref="B34:C34"/>
    <mergeCell ref="B35:C35"/>
    <mergeCell ref="B36:C36"/>
  </mergeCells>
  <printOptions/>
  <pageMargins left="0.7" right="0.7" top="0.75" bottom="0.75" header="0.3" footer="0.3"/>
  <pageSetup horizontalDpi="600" verticalDpi="600" orientation="portrait" paperSize="9" r:id="rId2"/>
  <tableParts>
    <tablePart r:id="rId1"/>
  </tableParts>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D4" sqref="D4"/>
    </sheetView>
  </sheetViews>
  <sheetFormatPr defaultColWidth="9.140625" defaultRowHeight="15"/>
  <cols>
    <col min="1" max="1" width="10.8515625" style="1" customWidth="1"/>
    <col min="10" max="10" width="29.28125" style="0" customWidth="1"/>
    <col min="11" max="11" width="10.8515625" style="0" customWidth="1"/>
    <col min="13" max="13" width="11.7109375" style="0" customWidth="1"/>
    <col min="14" max="14" width="9.140625" style="206" customWidth="1"/>
  </cols>
  <sheetData>
    <row r="1" ht="15">
      <c r="A1" s="5" t="s">
        <v>199</v>
      </c>
    </row>
    <row r="2" spans="1:14" ht="15">
      <c r="A2"/>
      <c r="D2" s="206"/>
      <c r="N2"/>
    </row>
    <row r="3" spans="1:14" ht="19.5" customHeight="1">
      <c r="A3" s="286" t="s">
        <v>101</v>
      </c>
      <c r="B3" s="286" t="s">
        <v>47</v>
      </c>
      <c r="C3" s="286" t="s">
        <v>54</v>
      </c>
      <c r="D3" s="35"/>
      <c r="N3"/>
    </row>
    <row r="4" spans="1:14" ht="15">
      <c r="A4" s="214" t="s">
        <v>29</v>
      </c>
      <c r="B4" s="211" t="s">
        <v>3</v>
      </c>
      <c r="C4" s="285">
        <v>0.03</v>
      </c>
      <c r="D4" s="209"/>
      <c r="N4"/>
    </row>
    <row r="5" spans="1:14" ht="15">
      <c r="A5" s="90" t="s">
        <v>81</v>
      </c>
      <c r="B5" s="89">
        <v>0.19</v>
      </c>
      <c r="C5" s="285">
        <v>0.21</v>
      </c>
      <c r="D5" s="212">
        <v>2009</v>
      </c>
      <c r="N5"/>
    </row>
    <row r="6" spans="1:14" ht="15">
      <c r="A6" s="90" t="s">
        <v>13</v>
      </c>
      <c r="B6" s="89">
        <v>0.32</v>
      </c>
      <c r="C6" s="285">
        <v>0.394</v>
      </c>
      <c r="D6" s="212"/>
      <c r="N6"/>
    </row>
    <row r="7" spans="1:14" ht="15">
      <c r="A7" s="90" t="s">
        <v>200</v>
      </c>
      <c r="B7" s="89">
        <v>0.43</v>
      </c>
      <c r="C7" s="285">
        <v>0.5</v>
      </c>
      <c r="D7" s="212" t="s">
        <v>203</v>
      </c>
      <c r="N7"/>
    </row>
    <row r="8" spans="1:14" ht="15">
      <c r="A8" s="90" t="s">
        <v>15</v>
      </c>
      <c r="B8" s="89">
        <v>0.3</v>
      </c>
      <c r="C8" s="285">
        <v>0.58</v>
      </c>
      <c r="D8" s="212"/>
      <c r="N8"/>
    </row>
    <row r="9" spans="1:14" ht="15">
      <c r="A9" s="90" t="s">
        <v>4</v>
      </c>
      <c r="B9" s="89">
        <v>0.34</v>
      </c>
      <c r="C9" s="285">
        <v>0.66</v>
      </c>
      <c r="D9" s="212"/>
      <c r="N9"/>
    </row>
    <row r="10" spans="1:14" ht="15">
      <c r="A10" s="90" t="s">
        <v>89</v>
      </c>
      <c r="B10" s="89">
        <v>0.284</v>
      </c>
      <c r="C10" s="285">
        <v>0.662</v>
      </c>
      <c r="D10" s="212">
        <v>2011</v>
      </c>
      <c r="N10"/>
    </row>
    <row r="11" spans="1:14" ht="15">
      <c r="A11" s="90" t="s">
        <v>20</v>
      </c>
      <c r="B11" s="89">
        <v>0.45</v>
      </c>
      <c r="C11" s="285">
        <v>0.73</v>
      </c>
      <c r="D11" s="212">
        <v>2013</v>
      </c>
      <c r="N11"/>
    </row>
    <row r="12" spans="1:14" ht="15">
      <c r="A12" s="90" t="s">
        <v>35</v>
      </c>
      <c r="B12" s="89">
        <v>0.26</v>
      </c>
      <c r="C12" s="285">
        <v>0.74</v>
      </c>
      <c r="D12" s="212"/>
      <c r="N12"/>
    </row>
    <row r="13" spans="1:14" ht="15">
      <c r="A13" s="90" t="s">
        <v>18</v>
      </c>
      <c r="B13" s="89">
        <v>0.5168</v>
      </c>
      <c r="C13" s="285">
        <v>0.75</v>
      </c>
      <c r="D13" s="212"/>
      <c r="N13"/>
    </row>
    <row r="14" spans="1:14" ht="15">
      <c r="A14" s="90" t="s">
        <v>32</v>
      </c>
      <c r="B14" s="89">
        <v>0.53</v>
      </c>
      <c r="C14" s="285">
        <v>0.77</v>
      </c>
      <c r="D14" s="212"/>
      <c r="N14"/>
    </row>
    <row r="15" spans="1:14" ht="15">
      <c r="A15" s="90" t="s">
        <v>201</v>
      </c>
      <c r="B15" s="89">
        <v>0.63</v>
      </c>
      <c r="C15" s="285">
        <v>0.79</v>
      </c>
      <c r="D15" s="212">
        <v>2008</v>
      </c>
      <c r="N15"/>
    </row>
    <row r="16" spans="1:14" ht="15">
      <c r="A16" s="90" t="s">
        <v>10</v>
      </c>
      <c r="B16" s="89">
        <v>0.51</v>
      </c>
      <c r="C16" s="285">
        <v>0.81</v>
      </c>
      <c r="D16" s="212"/>
      <c r="N16"/>
    </row>
    <row r="17" spans="1:14" ht="15">
      <c r="A17" s="90" t="s">
        <v>90</v>
      </c>
      <c r="B17" s="89">
        <v>0.64</v>
      </c>
      <c r="C17" s="285">
        <v>0.82</v>
      </c>
      <c r="D17" s="212">
        <v>2010</v>
      </c>
      <c r="N17"/>
    </row>
    <row r="18" spans="1:14" ht="15">
      <c r="A18" s="90" t="s">
        <v>206</v>
      </c>
      <c r="B18" s="89">
        <v>0.77</v>
      </c>
      <c r="C18" s="285">
        <v>0.84</v>
      </c>
      <c r="D18" s="212">
        <v>2010</v>
      </c>
      <c r="N18"/>
    </row>
    <row r="19" spans="1:14" ht="17.25">
      <c r="A19" s="90" t="s">
        <v>202</v>
      </c>
      <c r="B19" s="89">
        <v>0.78</v>
      </c>
      <c r="C19" s="285">
        <v>0.87</v>
      </c>
      <c r="D19" s="212" t="s">
        <v>203</v>
      </c>
      <c r="N19"/>
    </row>
    <row r="20" spans="1:14" ht="15">
      <c r="A20" s="90" t="s">
        <v>25</v>
      </c>
      <c r="B20" s="89">
        <v>0.73</v>
      </c>
      <c r="C20" s="285">
        <v>0.871</v>
      </c>
      <c r="D20" s="212" t="s">
        <v>204</v>
      </c>
      <c r="N20"/>
    </row>
    <row r="21" spans="1:14" ht="15">
      <c r="A21" s="90" t="s">
        <v>8</v>
      </c>
      <c r="B21" s="89">
        <v>0.46</v>
      </c>
      <c r="C21" s="285">
        <v>0.89</v>
      </c>
      <c r="D21" s="212"/>
      <c r="N21"/>
    </row>
    <row r="22" spans="1:14" ht="15">
      <c r="A22" s="90" t="s">
        <v>91</v>
      </c>
      <c r="B22" s="89">
        <v>0.84</v>
      </c>
      <c r="C22" s="285">
        <v>0.89</v>
      </c>
      <c r="D22" s="212">
        <v>2010</v>
      </c>
      <c r="N22"/>
    </row>
    <row r="23" spans="1:14" ht="15">
      <c r="A23" s="90" t="s">
        <v>7</v>
      </c>
      <c r="B23" s="89">
        <v>0.3</v>
      </c>
      <c r="C23" s="285">
        <v>0.9</v>
      </c>
      <c r="D23" s="212"/>
      <c r="N23"/>
    </row>
    <row r="24" spans="1:14" ht="15">
      <c r="A24" s="90" t="s">
        <v>6</v>
      </c>
      <c r="B24" s="89">
        <v>0.89</v>
      </c>
      <c r="C24" s="285">
        <v>0.98</v>
      </c>
      <c r="D24" s="212"/>
      <c r="N24"/>
    </row>
    <row r="25" spans="1:14" ht="15">
      <c r="A25" s="73"/>
      <c r="B25" s="89"/>
      <c r="C25" s="211"/>
      <c r="D25" s="212"/>
      <c r="N25"/>
    </row>
    <row r="26" spans="1:14" ht="15">
      <c r="A26" s="90" t="s">
        <v>1</v>
      </c>
      <c r="B26" s="73" t="s">
        <v>3</v>
      </c>
      <c r="C26" s="73" t="s">
        <v>3</v>
      </c>
      <c r="D26" s="206"/>
      <c r="N26"/>
    </row>
    <row r="27" spans="1:14" ht="15">
      <c r="A27" s="90" t="s">
        <v>12</v>
      </c>
      <c r="B27" s="73" t="s">
        <v>3</v>
      </c>
      <c r="C27" s="73" t="s">
        <v>3</v>
      </c>
      <c r="D27" s="206"/>
      <c r="N27"/>
    </row>
    <row r="28" spans="1:14" ht="15">
      <c r="A28" s="90" t="s">
        <v>39</v>
      </c>
      <c r="B28" s="73" t="s">
        <v>3</v>
      </c>
      <c r="C28" s="73" t="s">
        <v>3</v>
      </c>
      <c r="D28" s="213"/>
      <c r="N28"/>
    </row>
    <row r="29" spans="1:14" ht="15">
      <c r="A29" s="90" t="s">
        <v>205</v>
      </c>
      <c r="B29" s="73" t="s">
        <v>3</v>
      </c>
      <c r="C29" s="73" t="s">
        <v>3</v>
      </c>
      <c r="D29" s="206"/>
      <c r="N29"/>
    </row>
    <row r="30" spans="1:14" ht="15">
      <c r="A30" s="90" t="s">
        <v>14</v>
      </c>
      <c r="B30" s="73" t="s">
        <v>3</v>
      </c>
      <c r="C30" s="73" t="s">
        <v>3</v>
      </c>
      <c r="D30" s="206"/>
      <c r="N30"/>
    </row>
    <row r="31" spans="1:14" ht="15">
      <c r="A31" s="90" t="s">
        <v>16</v>
      </c>
      <c r="B31" s="73" t="s">
        <v>3</v>
      </c>
      <c r="C31" s="73" t="s">
        <v>3</v>
      </c>
      <c r="D31" s="206"/>
      <c r="N31"/>
    </row>
    <row r="32" spans="1:14" ht="15">
      <c r="A32" s="90" t="s">
        <v>31</v>
      </c>
      <c r="B32" s="73" t="s">
        <v>3</v>
      </c>
      <c r="C32" s="73" t="s">
        <v>3</v>
      </c>
      <c r="D32" s="206"/>
      <c r="N32"/>
    </row>
    <row r="33" spans="1:14" ht="15">
      <c r="A33" s="90" t="s">
        <v>23</v>
      </c>
      <c r="B33" s="73" t="s">
        <v>3</v>
      </c>
      <c r="C33" s="73" t="s">
        <v>3</v>
      </c>
      <c r="D33" s="206"/>
      <c r="N33"/>
    </row>
    <row r="34" spans="1:14" ht="15">
      <c r="A34" s="1" t="s">
        <v>28</v>
      </c>
      <c r="B34" s="215" t="s">
        <v>3</v>
      </c>
      <c r="C34" s="215" t="s">
        <v>3</v>
      </c>
      <c r="D34" s="206"/>
      <c r="N34"/>
    </row>
    <row r="35" spans="1:14" ht="15">
      <c r="A35"/>
      <c r="D35" s="206"/>
      <c r="N35"/>
    </row>
  </sheetData>
  <sheetProtection/>
  <printOptions/>
  <pageMargins left="0.7" right="0.7" top="0.75" bottom="0.75" header="0.3" footer="0.3"/>
  <pageSetup horizontalDpi="600" verticalDpi="600" orientation="portrait" paperSize="9" r:id="rId2"/>
  <ignoredErrors>
    <ignoredError sqref="D3" numberStoredAsText="1"/>
  </ignoredErrors>
  <tableParts>
    <tablePart r:id="rId1"/>
  </tableParts>
</worksheet>
</file>

<file path=xl/worksheets/sheet7.xml><?xml version="1.0" encoding="utf-8"?>
<worksheet xmlns="http://schemas.openxmlformats.org/spreadsheetml/2006/main" xmlns:r="http://schemas.openxmlformats.org/officeDocument/2006/relationships">
  <dimension ref="A1:U43"/>
  <sheetViews>
    <sheetView zoomScalePageLayoutView="0" workbookViewId="0" topLeftCell="C1">
      <selection activeCell="O4" sqref="O4:U5"/>
    </sheetView>
  </sheetViews>
  <sheetFormatPr defaultColWidth="9.140625" defaultRowHeight="15"/>
  <cols>
    <col min="1" max="1" width="16.140625" style="49" customWidth="1"/>
    <col min="2" max="2" width="9.140625" style="49" customWidth="1"/>
    <col min="3" max="12" width="9.8515625" style="49" customWidth="1"/>
    <col min="13" max="13" width="9.140625" style="49" customWidth="1"/>
    <col min="14" max="14" width="5.421875" style="49" customWidth="1"/>
    <col min="15" max="16384" width="9.140625" style="49" customWidth="1"/>
  </cols>
  <sheetData>
    <row r="1" spans="1:7" ht="14.25">
      <c r="A1" s="48" t="s">
        <v>223</v>
      </c>
      <c r="G1" s="50"/>
    </row>
    <row r="2" ht="14.25">
      <c r="A2" s="51" t="s">
        <v>140</v>
      </c>
    </row>
    <row r="3" ht="14.25">
      <c r="A3" s="51" t="s">
        <v>225</v>
      </c>
    </row>
    <row r="4" spans="15:21" ht="14.25" customHeight="1">
      <c r="O4" s="224" t="s">
        <v>229</v>
      </c>
      <c r="P4" s="224"/>
      <c r="Q4" s="224"/>
      <c r="R4" s="224"/>
      <c r="S4" s="224"/>
      <c r="T4" s="224"/>
      <c r="U4" s="224"/>
    </row>
    <row r="5" spans="1:21" s="52" customFormat="1" ht="43.5" customHeight="1" thickBot="1">
      <c r="A5" s="103" t="s">
        <v>101</v>
      </c>
      <c r="B5" s="103" t="s">
        <v>151</v>
      </c>
      <c r="C5" s="104" t="s">
        <v>152</v>
      </c>
      <c r="D5" s="104" t="s">
        <v>153</v>
      </c>
      <c r="E5" s="104" t="s">
        <v>154</v>
      </c>
      <c r="F5" s="104" t="s">
        <v>47</v>
      </c>
      <c r="G5" s="104" t="s">
        <v>48</v>
      </c>
      <c r="H5" s="104" t="s">
        <v>49</v>
      </c>
      <c r="I5" s="105" t="s">
        <v>50</v>
      </c>
      <c r="J5" s="105" t="s">
        <v>51</v>
      </c>
      <c r="K5" s="106" t="s">
        <v>52</v>
      </c>
      <c r="L5" s="106" t="s">
        <v>53</v>
      </c>
      <c r="M5" s="106" t="s">
        <v>54</v>
      </c>
      <c r="N5" s="93"/>
      <c r="O5" s="224"/>
      <c r="P5" s="224"/>
      <c r="Q5" s="224"/>
      <c r="R5" s="224"/>
      <c r="S5" s="224"/>
      <c r="T5" s="224"/>
      <c r="U5" s="224"/>
    </row>
    <row r="6" spans="1:14" s="52" customFormat="1" ht="12.75">
      <c r="A6" s="94" t="s">
        <v>55</v>
      </c>
      <c r="B6" s="53">
        <v>68</v>
      </c>
      <c r="C6" s="53">
        <v>91</v>
      </c>
      <c r="D6" s="53">
        <v>82</v>
      </c>
      <c r="E6" s="53">
        <v>67</v>
      </c>
      <c r="F6" s="53">
        <v>56</v>
      </c>
      <c r="G6" s="53">
        <v>55</v>
      </c>
      <c r="H6" s="53">
        <v>54</v>
      </c>
      <c r="I6" s="53">
        <v>52</v>
      </c>
      <c r="J6" s="54">
        <v>46</v>
      </c>
      <c r="K6" s="59">
        <v>32</v>
      </c>
      <c r="L6" s="128" t="s">
        <v>3</v>
      </c>
      <c r="M6" s="128" t="s">
        <v>3</v>
      </c>
      <c r="N6" s="93"/>
    </row>
    <row r="7" spans="1:21" s="52" customFormat="1" ht="14.25" customHeight="1">
      <c r="A7" s="57" t="s">
        <v>56</v>
      </c>
      <c r="B7" s="55">
        <v>109</v>
      </c>
      <c r="C7" s="55">
        <v>88</v>
      </c>
      <c r="D7" s="55">
        <v>73</v>
      </c>
      <c r="E7" s="55">
        <v>35</v>
      </c>
      <c r="F7" s="55">
        <v>38</v>
      </c>
      <c r="G7" s="55">
        <v>54</v>
      </c>
      <c r="H7" s="55">
        <v>60</v>
      </c>
      <c r="I7" s="55">
        <v>54</v>
      </c>
      <c r="J7" s="56">
        <v>55</v>
      </c>
      <c r="K7" s="59">
        <v>49</v>
      </c>
      <c r="L7" s="128">
        <v>46</v>
      </c>
      <c r="M7" s="128">
        <v>46</v>
      </c>
      <c r="N7" s="93"/>
      <c r="O7" s="303" t="s">
        <v>230</v>
      </c>
      <c r="P7" s="303"/>
      <c r="Q7" s="303"/>
      <c r="R7" s="303"/>
      <c r="S7" s="303"/>
      <c r="T7" s="303"/>
      <c r="U7" s="303"/>
    </row>
    <row r="8" spans="1:21" s="52" customFormat="1" ht="12.75">
      <c r="A8" s="57" t="s">
        <v>57</v>
      </c>
      <c r="B8" s="55">
        <v>10</v>
      </c>
      <c r="C8" s="55">
        <v>10</v>
      </c>
      <c r="D8" s="55">
        <v>8</v>
      </c>
      <c r="E8" s="55">
        <v>24</v>
      </c>
      <c r="F8" s="55">
        <v>23</v>
      </c>
      <c r="G8" s="55">
        <v>15</v>
      </c>
      <c r="H8" s="55">
        <v>16</v>
      </c>
      <c r="I8" s="55">
        <v>19</v>
      </c>
      <c r="J8" s="56">
        <v>19</v>
      </c>
      <c r="K8" s="59">
        <v>26</v>
      </c>
      <c r="L8" s="128">
        <v>25</v>
      </c>
      <c r="M8" s="128">
        <v>19</v>
      </c>
      <c r="N8" s="93"/>
      <c r="O8" s="303"/>
      <c r="P8" s="303"/>
      <c r="Q8" s="303"/>
      <c r="R8" s="303"/>
      <c r="S8" s="303"/>
      <c r="T8" s="303"/>
      <c r="U8" s="303"/>
    </row>
    <row r="9" spans="1:14" s="52" customFormat="1" ht="13.5" thickBot="1">
      <c r="A9" s="57" t="s">
        <v>126</v>
      </c>
      <c r="B9" s="55">
        <v>112</v>
      </c>
      <c r="C9" s="55">
        <v>157</v>
      </c>
      <c r="D9" s="55">
        <v>127</v>
      </c>
      <c r="E9" s="55">
        <v>68</v>
      </c>
      <c r="F9" s="55">
        <v>71</v>
      </c>
      <c r="G9" s="55">
        <v>48</v>
      </c>
      <c r="H9" s="55">
        <v>41</v>
      </c>
      <c r="I9" s="55">
        <v>85</v>
      </c>
      <c r="J9" s="59">
        <v>127</v>
      </c>
      <c r="K9" s="59">
        <v>108</v>
      </c>
      <c r="L9" s="56" t="s">
        <v>3</v>
      </c>
      <c r="M9" s="56" t="s">
        <v>3</v>
      </c>
      <c r="N9" s="93"/>
    </row>
    <row r="10" spans="1:17" s="52" customFormat="1" ht="12.75">
      <c r="A10" s="57" t="s">
        <v>58</v>
      </c>
      <c r="B10" s="55">
        <v>115</v>
      </c>
      <c r="C10" s="55">
        <v>132</v>
      </c>
      <c r="D10" s="55">
        <v>105</v>
      </c>
      <c r="E10" s="55">
        <v>106</v>
      </c>
      <c r="F10" s="55">
        <v>85</v>
      </c>
      <c r="G10" s="55">
        <v>73</v>
      </c>
      <c r="H10" s="55">
        <v>112</v>
      </c>
      <c r="I10" s="55">
        <v>93</v>
      </c>
      <c r="J10" s="56">
        <v>75</v>
      </c>
      <c r="K10" s="59">
        <v>64</v>
      </c>
      <c r="L10" s="128" t="s">
        <v>3</v>
      </c>
      <c r="M10" s="128" t="s">
        <v>3</v>
      </c>
      <c r="N10" s="93"/>
      <c r="O10" s="306" t="s">
        <v>80</v>
      </c>
      <c r="P10" s="317">
        <v>-0.2915554192336889</v>
      </c>
      <c r="Q10" s="52" t="s">
        <v>235</v>
      </c>
    </row>
    <row r="11" spans="1:16" s="52" customFormat="1" ht="12.75">
      <c r="A11" s="57" t="s">
        <v>59</v>
      </c>
      <c r="B11" s="55">
        <v>56</v>
      </c>
      <c r="C11" s="55">
        <v>68</v>
      </c>
      <c r="D11" s="55">
        <v>45</v>
      </c>
      <c r="E11" s="55">
        <v>44</v>
      </c>
      <c r="F11" s="55">
        <v>49</v>
      </c>
      <c r="G11" s="55">
        <v>61</v>
      </c>
      <c r="H11" s="55">
        <v>81</v>
      </c>
      <c r="I11" s="55">
        <v>42</v>
      </c>
      <c r="J11" s="56">
        <v>33</v>
      </c>
      <c r="K11" s="59">
        <v>16</v>
      </c>
      <c r="L11" s="128">
        <v>22</v>
      </c>
      <c r="M11" s="128">
        <v>17</v>
      </c>
      <c r="N11" s="93"/>
      <c r="O11" s="307" t="s">
        <v>23</v>
      </c>
      <c r="P11" s="317">
        <v>-0.15991636163465006</v>
      </c>
    </row>
    <row r="12" spans="1:16" s="52" customFormat="1" ht="12.75">
      <c r="A12" s="57" t="s">
        <v>60</v>
      </c>
      <c r="B12" s="55">
        <v>82</v>
      </c>
      <c r="C12" s="55">
        <v>91</v>
      </c>
      <c r="D12" s="55">
        <v>67</v>
      </c>
      <c r="E12" s="55">
        <v>84</v>
      </c>
      <c r="F12" s="55">
        <v>89</v>
      </c>
      <c r="G12" s="55">
        <v>88</v>
      </c>
      <c r="H12" s="55">
        <v>91</v>
      </c>
      <c r="I12" s="55">
        <v>96</v>
      </c>
      <c r="J12" s="56">
        <v>68</v>
      </c>
      <c r="K12" s="59">
        <v>64</v>
      </c>
      <c r="L12" s="128">
        <v>74</v>
      </c>
      <c r="M12" s="128">
        <v>43</v>
      </c>
      <c r="N12" s="93"/>
      <c r="O12" s="307" t="s">
        <v>13</v>
      </c>
      <c r="P12" s="317">
        <v>-0.07794752149678963</v>
      </c>
    </row>
    <row r="13" spans="1:16" s="52" customFormat="1" ht="12.75">
      <c r="A13" s="57" t="s">
        <v>61</v>
      </c>
      <c r="B13" s="58">
        <v>2644</v>
      </c>
      <c r="C13" s="58">
        <v>2319</v>
      </c>
      <c r="D13" s="58">
        <v>1920</v>
      </c>
      <c r="E13" s="58">
        <v>1736</v>
      </c>
      <c r="F13" s="58">
        <v>1532</v>
      </c>
      <c r="G13" s="58">
        <v>1357</v>
      </c>
      <c r="H13" s="59">
        <v>1358.2</v>
      </c>
      <c r="I13" s="59">
        <v>1205.5500000000002</v>
      </c>
      <c r="J13" s="59">
        <v>1281.8999999999999</v>
      </c>
      <c r="K13" s="59">
        <v>1229.536</v>
      </c>
      <c r="L13" s="128">
        <v>1220</v>
      </c>
      <c r="M13" s="128">
        <v>1130</v>
      </c>
      <c r="N13" s="93"/>
      <c r="O13" s="308" t="s">
        <v>25</v>
      </c>
      <c r="P13" s="317">
        <v>-0.04643557535718057</v>
      </c>
    </row>
    <row r="14" spans="1:16" s="52" customFormat="1" ht="12.75">
      <c r="A14" s="57" t="s">
        <v>62</v>
      </c>
      <c r="B14" s="55">
        <v>909</v>
      </c>
      <c r="C14" s="55">
        <v>932</v>
      </c>
      <c r="D14" s="55">
        <v>817</v>
      </c>
      <c r="E14" s="55">
        <v>704</v>
      </c>
      <c r="F14" s="55">
        <v>603</v>
      </c>
      <c r="G14" s="55">
        <v>599</v>
      </c>
      <c r="H14" s="55">
        <v>565</v>
      </c>
      <c r="I14" s="55">
        <v>523</v>
      </c>
      <c r="J14" s="56">
        <v>440</v>
      </c>
      <c r="K14" s="59">
        <v>342</v>
      </c>
      <c r="L14" s="128" t="s">
        <v>3</v>
      </c>
      <c r="M14" s="128" t="s">
        <v>3</v>
      </c>
      <c r="N14" s="93"/>
      <c r="O14" s="307" t="s">
        <v>15</v>
      </c>
      <c r="P14" s="317">
        <v>-0.04426897898505455</v>
      </c>
    </row>
    <row r="15" spans="1:16" s="52" customFormat="1" ht="12.75">
      <c r="A15" s="57" t="s">
        <v>63</v>
      </c>
      <c r="B15" s="55">
        <v>202</v>
      </c>
      <c r="C15" s="55">
        <v>149</v>
      </c>
      <c r="D15" s="55">
        <v>131</v>
      </c>
      <c r="E15" s="55">
        <v>157</v>
      </c>
      <c r="F15" s="55">
        <v>177</v>
      </c>
      <c r="G15" s="55">
        <v>132</v>
      </c>
      <c r="H15" s="55">
        <v>149</v>
      </c>
      <c r="I15" s="55">
        <v>116</v>
      </c>
      <c r="J15" s="56">
        <v>132</v>
      </c>
      <c r="K15" s="59">
        <v>88</v>
      </c>
      <c r="L15" s="128">
        <v>101</v>
      </c>
      <c r="M15" s="128" t="s">
        <v>3</v>
      </c>
      <c r="N15" s="93"/>
      <c r="O15" s="307" t="s">
        <v>22</v>
      </c>
      <c r="P15" s="317">
        <v>-0.03556935611970491</v>
      </c>
    </row>
    <row r="16" spans="1:16" s="52" customFormat="1" ht="12.75">
      <c r="A16" s="57" t="s">
        <v>64</v>
      </c>
      <c r="B16" s="55">
        <v>167</v>
      </c>
      <c r="C16" s="55">
        <v>191</v>
      </c>
      <c r="D16" s="55">
        <v>154</v>
      </c>
      <c r="E16" s="55">
        <v>188</v>
      </c>
      <c r="F16" s="55">
        <v>164</v>
      </c>
      <c r="G16" s="55">
        <v>175</v>
      </c>
      <c r="H16" s="55">
        <v>161</v>
      </c>
      <c r="I16" s="55">
        <v>111</v>
      </c>
      <c r="J16" s="56">
        <v>81</v>
      </c>
      <c r="K16" s="59">
        <v>61</v>
      </c>
      <c r="L16" s="128">
        <v>48</v>
      </c>
      <c r="M16" s="128">
        <v>36</v>
      </c>
      <c r="N16" s="93"/>
      <c r="O16" s="307" t="s">
        <v>6</v>
      </c>
      <c r="P16" s="317">
        <v>-0.03222585542049894</v>
      </c>
    </row>
    <row r="17" spans="1:16" s="52" customFormat="1" ht="12.75">
      <c r="A17" s="95" t="s">
        <v>65</v>
      </c>
      <c r="B17" s="59" t="s">
        <v>3</v>
      </c>
      <c r="C17" s="59" t="s">
        <v>3</v>
      </c>
      <c r="D17" s="55">
        <v>124</v>
      </c>
      <c r="E17" s="55">
        <v>110</v>
      </c>
      <c r="F17" s="55">
        <v>102</v>
      </c>
      <c r="G17" s="55">
        <v>67</v>
      </c>
      <c r="H17" s="55">
        <v>48</v>
      </c>
      <c r="I17" s="59" t="s">
        <v>3</v>
      </c>
      <c r="J17" s="59" t="s">
        <v>3</v>
      </c>
      <c r="K17" s="59" t="s">
        <v>3</v>
      </c>
      <c r="L17" s="59" t="s">
        <v>3</v>
      </c>
      <c r="M17" s="59" t="s">
        <v>3</v>
      </c>
      <c r="N17" s="93"/>
      <c r="O17" s="307" t="s">
        <v>38</v>
      </c>
      <c r="P17" s="317">
        <v>-0.02987656802418459</v>
      </c>
    </row>
    <row r="18" spans="1:16" s="52" customFormat="1" ht="12.75">
      <c r="A18" s="57" t="s">
        <v>102</v>
      </c>
      <c r="B18" s="55">
        <v>10</v>
      </c>
      <c r="C18" s="55">
        <v>11</v>
      </c>
      <c r="D18" s="55">
        <v>10</v>
      </c>
      <c r="E18" s="55">
        <v>23</v>
      </c>
      <c r="F18" s="55">
        <v>20</v>
      </c>
      <c r="G18" s="55">
        <v>28</v>
      </c>
      <c r="H18" s="55">
        <v>33</v>
      </c>
      <c r="I18" s="55">
        <v>31</v>
      </c>
      <c r="J18" s="56">
        <v>19</v>
      </c>
      <c r="K18" s="59">
        <v>14</v>
      </c>
      <c r="L18" s="128">
        <v>7</v>
      </c>
      <c r="M18" s="128">
        <v>8</v>
      </c>
      <c r="N18" s="93"/>
      <c r="O18" s="307" t="s">
        <v>33</v>
      </c>
      <c r="P18" s="317">
        <v>-0.02849578906277994</v>
      </c>
    </row>
    <row r="19" spans="1:16" s="52" customFormat="1" ht="12.75">
      <c r="A19" s="92" t="s">
        <v>66</v>
      </c>
      <c r="B19" s="55">
        <v>88</v>
      </c>
      <c r="C19" s="55">
        <v>120</v>
      </c>
      <c r="D19" s="55">
        <v>144</v>
      </c>
      <c r="E19" s="55">
        <v>163</v>
      </c>
      <c r="F19" s="55">
        <v>119</v>
      </c>
      <c r="G19" s="55">
        <v>156</v>
      </c>
      <c r="H19" s="55">
        <v>189</v>
      </c>
      <c r="I19" s="55">
        <v>204</v>
      </c>
      <c r="J19" s="55" t="s">
        <v>3</v>
      </c>
      <c r="K19" s="55" t="s">
        <v>3</v>
      </c>
      <c r="L19" s="55" t="s">
        <v>3</v>
      </c>
      <c r="M19" s="55" t="s">
        <v>3</v>
      </c>
      <c r="N19" s="93"/>
      <c r="O19" s="307" t="s">
        <v>18</v>
      </c>
      <c r="P19" s="317">
        <v>-0.026224031370030265</v>
      </c>
    </row>
    <row r="20" spans="1:16" s="52" customFormat="1" ht="12.75">
      <c r="A20" s="57" t="s">
        <v>131</v>
      </c>
      <c r="B20" s="55">
        <v>111</v>
      </c>
      <c r="C20" s="55">
        <v>160</v>
      </c>
      <c r="D20" s="55">
        <v>119</v>
      </c>
      <c r="E20" s="55">
        <v>113</v>
      </c>
      <c r="F20" s="55">
        <v>96</v>
      </c>
      <c r="G20" s="55">
        <v>84</v>
      </c>
      <c r="H20" s="55">
        <v>91</v>
      </c>
      <c r="I20" s="55">
        <v>58</v>
      </c>
      <c r="J20" s="56">
        <v>36</v>
      </c>
      <c r="K20" s="59">
        <v>22</v>
      </c>
      <c r="L20" s="128">
        <v>26</v>
      </c>
      <c r="M20" s="128">
        <v>25</v>
      </c>
      <c r="N20" s="93"/>
      <c r="O20" s="307" t="s">
        <v>32</v>
      </c>
      <c r="P20" s="317">
        <v>-0.02170249555799031</v>
      </c>
    </row>
    <row r="21" spans="1:16" s="52" customFormat="1" ht="12.75">
      <c r="A21" s="57" t="s">
        <v>67</v>
      </c>
      <c r="B21" s="55">
        <v>118</v>
      </c>
      <c r="C21" s="55">
        <v>91</v>
      </c>
      <c r="D21" s="55">
        <v>80</v>
      </c>
      <c r="E21" s="55">
        <v>97</v>
      </c>
      <c r="F21" s="55">
        <v>106</v>
      </c>
      <c r="G21" s="55">
        <v>78</v>
      </c>
      <c r="H21" s="55">
        <v>88</v>
      </c>
      <c r="I21" s="56">
        <v>63</v>
      </c>
      <c r="J21" s="56">
        <v>45</v>
      </c>
      <c r="K21" s="55">
        <v>32</v>
      </c>
      <c r="L21" s="59" t="s">
        <v>3</v>
      </c>
      <c r="M21" s="59" t="s">
        <v>3</v>
      </c>
      <c r="N21" s="93"/>
      <c r="O21" s="307" t="s">
        <v>10</v>
      </c>
      <c r="P21" s="317">
        <v>-0.01798313096189741</v>
      </c>
    </row>
    <row r="22" spans="1:16" s="52" customFormat="1" ht="14.25">
      <c r="A22" s="57" t="s">
        <v>145</v>
      </c>
      <c r="B22" s="55">
        <v>4</v>
      </c>
      <c r="C22" s="55">
        <v>8</v>
      </c>
      <c r="D22" s="55">
        <v>7</v>
      </c>
      <c r="E22" s="55">
        <v>7</v>
      </c>
      <c r="F22" s="55">
        <v>3</v>
      </c>
      <c r="G22" s="55">
        <v>9</v>
      </c>
      <c r="H22" s="55">
        <v>5</v>
      </c>
      <c r="I22" s="55">
        <v>4</v>
      </c>
      <c r="J22" s="56">
        <v>5</v>
      </c>
      <c r="K22" s="59">
        <v>11</v>
      </c>
      <c r="L22" s="59" t="s">
        <v>3</v>
      </c>
      <c r="M22" s="59" t="s">
        <v>3</v>
      </c>
      <c r="N22" s="93"/>
      <c r="O22" s="312" t="s">
        <v>5</v>
      </c>
      <c r="P22" s="318">
        <v>-0.015811683271313548</v>
      </c>
    </row>
    <row r="23" spans="1:16" s="52" customFormat="1" ht="12.75">
      <c r="A23" s="57" t="s">
        <v>69</v>
      </c>
      <c r="B23" s="56" t="s">
        <v>3</v>
      </c>
      <c r="C23" s="56" t="s">
        <v>3</v>
      </c>
      <c r="D23" s="56" t="s">
        <v>3</v>
      </c>
      <c r="E23" s="56" t="s">
        <v>3</v>
      </c>
      <c r="F23" s="56" t="s">
        <v>3</v>
      </c>
      <c r="G23" s="56" t="s">
        <v>3</v>
      </c>
      <c r="H23" s="56" t="s">
        <v>3</v>
      </c>
      <c r="I23" s="56" t="s">
        <v>3</v>
      </c>
      <c r="J23" s="56" t="s">
        <v>3</v>
      </c>
      <c r="K23" s="56" t="s">
        <v>3</v>
      </c>
      <c r="L23" s="56" t="s">
        <v>3</v>
      </c>
      <c r="M23" s="56" t="s">
        <v>3</v>
      </c>
      <c r="N23" s="93"/>
      <c r="O23" s="313" t="s">
        <v>27</v>
      </c>
      <c r="P23" s="318">
        <v>-0.011548275938937591</v>
      </c>
    </row>
    <row r="24" spans="1:16" s="52" customFormat="1" ht="12.75">
      <c r="A24" s="57" t="s">
        <v>103</v>
      </c>
      <c r="B24" s="55">
        <v>29</v>
      </c>
      <c r="C24" s="55">
        <v>46</v>
      </c>
      <c r="D24" s="55">
        <v>32</v>
      </c>
      <c r="E24" s="55">
        <v>29</v>
      </c>
      <c r="F24" s="55">
        <v>36</v>
      </c>
      <c r="G24" s="55">
        <v>22</v>
      </c>
      <c r="H24" s="55">
        <v>28</v>
      </c>
      <c r="I24" s="55">
        <v>25</v>
      </c>
      <c r="J24" s="56">
        <v>27</v>
      </c>
      <c r="K24" s="59">
        <v>18</v>
      </c>
      <c r="L24" s="128" t="s">
        <v>3</v>
      </c>
      <c r="M24" s="128" t="s">
        <v>3</v>
      </c>
      <c r="N24" s="93"/>
      <c r="O24" s="314" t="s">
        <v>11</v>
      </c>
      <c r="P24" s="318">
        <v>-0.01048754586891576</v>
      </c>
    </row>
    <row r="25" spans="1:16" s="52" customFormat="1" ht="12.75">
      <c r="A25" s="57" t="s">
        <v>93</v>
      </c>
      <c r="B25" s="59" t="s">
        <v>3</v>
      </c>
      <c r="C25" s="59" t="s">
        <v>3</v>
      </c>
      <c r="D25" s="59" t="s">
        <v>3</v>
      </c>
      <c r="E25" s="59" t="s">
        <v>3</v>
      </c>
      <c r="F25" s="55">
        <v>48</v>
      </c>
      <c r="G25" s="55">
        <v>35</v>
      </c>
      <c r="H25" s="55">
        <v>44</v>
      </c>
      <c r="I25" s="55">
        <v>65</v>
      </c>
      <c r="J25" s="56">
        <v>42</v>
      </c>
      <c r="K25" s="59">
        <v>40</v>
      </c>
      <c r="L25" s="56" t="s">
        <v>3</v>
      </c>
      <c r="M25" s="56" t="s">
        <v>3</v>
      </c>
      <c r="N25" s="93"/>
      <c r="O25" s="315" t="s">
        <v>19</v>
      </c>
      <c r="P25" s="318">
        <v>-0.009583452487174293</v>
      </c>
    </row>
    <row r="26" spans="1:16" s="52" customFormat="1" ht="12.75">
      <c r="A26" s="57" t="s">
        <v>135</v>
      </c>
      <c r="B26" s="55">
        <v>425</v>
      </c>
      <c r="C26" s="55">
        <v>529</v>
      </c>
      <c r="D26" s="55">
        <v>463</v>
      </c>
      <c r="E26" s="55">
        <v>423</v>
      </c>
      <c r="F26" s="55">
        <v>458</v>
      </c>
      <c r="G26" s="55">
        <v>390</v>
      </c>
      <c r="H26" s="55">
        <v>461</v>
      </c>
      <c r="I26" s="55">
        <v>470</v>
      </c>
      <c r="J26" s="56">
        <v>357</v>
      </c>
      <c r="K26" s="59">
        <v>271</v>
      </c>
      <c r="L26" s="128">
        <v>325</v>
      </c>
      <c r="M26" s="128">
        <v>305</v>
      </c>
      <c r="N26" s="93"/>
      <c r="O26" s="316" t="s">
        <v>1</v>
      </c>
      <c r="P26" s="318">
        <v>-0.006984440290988769</v>
      </c>
    </row>
    <row r="27" spans="1:16" s="52" customFormat="1" ht="12.75">
      <c r="A27" s="57" t="s">
        <v>71</v>
      </c>
      <c r="B27" s="55">
        <v>46</v>
      </c>
      <c r="C27" s="55">
        <v>50</v>
      </c>
      <c r="D27" s="55">
        <v>49</v>
      </c>
      <c r="E27" s="55">
        <v>32</v>
      </c>
      <c r="F27" s="55">
        <v>58</v>
      </c>
      <c r="G27" s="55">
        <v>51</v>
      </c>
      <c r="H27" s="55">
        <v>65</v>
      </c>
      <c r="I27" s="55">
        <v>49</v>
      </c>
      <c r="J27" s="56" t="s">
        <v>3</v>
      </c>
      <c r="K27" s="56" t="s">
        <v>3</v>
      </c>
      <c r="L27" s="56" t="s">
        <v>3</v>
      </c>
      <c r="M27" s="56" t="s">
        <v>3</v>
      </c>
      <c r="N27" s="93"/>
      <c r="O27" s="315" t="s">
        <v>17</v>
      </c>
      <c r="P27" s="318">
        <v>-0.0010277908380458278</v>
      </c>
    </row>
    <row r="28" spans="1:16" s="52" customFormat="1" ht="14.25">
      <c r="A28" s="57" t="s">
        <v>146</v>
      </c>
      <c r="B28" s="96">
        <v>33</v>
      </c>
      <c r="C28" s="96">
        <v>13</v>
      </c>
      <c r="D28" s="96">
        <v>24</v>
      </c>
      <c r="E28" s="96">
        <v>24</v>
      </c>
      <c r="F28" s="55">
        <v>182</v>
      </c>
      <c r="G28" s="55">
        <v>205</v>
      </c>
      <c r="H28" s="55">
        <v>200</v>
      </c>
      <c r="I28" s="55">
        <v>246</v>
      </c>
      <c r="J28" s="56">
        <v>218</v>
      </c>
      <c r="K28" s="59">
        <v>187</v>
      </c>
      <c r="L28" s="128">
        <v>158</v>
      </c>
      <c r="M28" s="128">
        <v>210</v>
      </c>
      <c r="N28" s="93"/>
      <c r="O28" s="315" t="s">
        <v>7</v>
      </c>
      <c r="P28" s="318">
        <v>0.000625314115460629</v>
      </c>
    </row>
    <row r="29" spans="1:17" s="52" customFormat="1" ht="12.75">
      <c r="A29" s="57" t="s">
        <v>73</v>
      </c>
      <c r="B29" s="55">
        <v>50</v>
      </c>
      <c r="C29" s="55">
        <v>56</v>
      </c>
      <c r="D29" s="55">
        <v>54</v>
      </c>
      <c r="E29" s="55">
        <v>41</v>
      </c>
      <c r="F29" s="55">
        <v>37</v>
      </c>
      <c r="G29" s="55">
        <v>49</v>
      </c>
      <c r="H29" s="55">
        <v>30</v>
      </c>
      <c r="I29" s="55">
        <v>24</v>
      </c>
      <c r="J29" s="56">
        <v>19</v>
      </c>
      <c r="K29" s="59">
        <v>3</v>
      </c>
      <c r="L29" s="56" t="s">
        <v>3</v>
      </c>
      <c r="M29" s="56" t="s">
        <v>3</v>
      </c>
      <c r="N29" s="93"/>
      <c r="O29" s="315" t="s">
        <v>231</v>
      </c>
      <c r="P29" s="318">
        <v>0.021877917249461976</v>
      </c>
      <c r="Q29" s="52" t="s">
        <v>236</v>
      </c>
    </row>
    <row r="30" spans="1:16" s="52" customFormat="1" ht="12.75">
      <c r="A30" s="57" t="s">
        <v>74</v>
      </c>
      <c r="B30" s="55">
        <v>128</v>
      </c>
      <c r="C30" s="55">
        <v>110</v>
      </c>
      <c r="D30" s="55">
        <v>96</v>
      </c>
      <c r="E30" s="55">
        <v>116</v>
      </c>
      <c r="F30" s="55">
        <v>95</v>
      </c>
      <c r="G30" s="55">
        <v>125</v>
      </c>
      <c r="H30" s="59"/>
      <c r="I30" s="55">
        <v>76</v>
      </c>
      <c r="J30" s="56">
        <v>59</v>
      </c>
      <c r="K30" s="127">
        <v>49</v>
      </c>
      <c r="L30" s="129">
        <v>35</v>
      </c>
      <c r="M30" s="129">
        <v>43</v>
      </c>
      <c r="N30" s="93"/>
      <c r="O30" s="315" t="s">
        <v>232</v>
      </c>
      <c r="P30" s="318">
        <v>0.02218019961806661</v>
      </c>
    </row>
    <row r="31" spans="1:16" s="52" customFormat="1" ht="14.25">
      <c r="A31" s="57" t="s">
        <v>147</v>
      </c>
      <c r="B31" s="55">
        <v>484</v>
      </c>
      <c r="C31" s="55">
        <v>466</v>
      </c>
      <c r="D31" s="55">
        <v>516</v>
      </c>
      <c r="E31" s="55">
        <v>398</v>
      </c>
      <c r="F31" s="55">
        <v>395</v>
      </c>
      <c r="G31" s="55">
        <v>364</v>
      </c>
      <c r="H31" s="55">
        <v>336</v>
      </c>
      <c r="I31" s="55">
        <v>273</v>
      </c>
      <c r="J31" s="56">
        <v>277</v>
      </c>
      <c r="K31" s="55">
        <v>265</v>
      </c>
      <c r="L31" s="128">
        <v>230</v>
      </c>
      <c r="M31" s="128">
        <v>216</v>
      </c>
      <c r="N31" s="93"/>
      <c r="O31" s="315" t="s">
        <v>4</v>
      </c>
      <c r="P31" s="318">
        <v>0.02760839612820487</v>
      </c>
    </row>
    <row r="32" spans="1:16" s="52" customFormat="1" ht="15">
      <c r="A32" s="91" t="s">
        <v>158</v>
      </c>
      <c r="B32" s="55">
        <v>57</v>
      </c>
      <c r="C32" s="55">
        <v>63</v>
      </c>
      <c r="D32" s="55">
        <v>66</v>
      </c>
      <c r="E32" s="55">
        <v>50</v>
      </c>
      <c r="F32" s="55">
        <v>47</v>
      </c>
      <c r="G32" s="55">
        <v>46</v>
      </c>
      <c r="H32" s="55">
        <v>48</v>
      </c>
      <c r="I32" s="55">
        <v>37</v>
      </c>
      <c r="J32" s="55">
        <v>41</v>
      </c>
      <c r="K32" s="77">
        <v>17</v>
      </c>
      <c r="L32" s="77">
        <v>18</v>
      </c>
      <c r="M32" s="77">
        <v>24</v>
      </c>
      <c r="N32" s="93"/>
      <c r="O32" s="313" t="s">
        <v>28</v>
      </c>
      <c r="P32" s="318">
        <v>0.03978469663249562</v>
      </c>
    </row>
    <row r="33" spans="1:16" s="52" customFormat="1" ht="12.75">
      <c r="A33" s="57" t="s">
        <v>94</v>
      </c>
      <c r="B33" s="55">
        <v>107</v>
      </c>
      <c r="C33" s="55">
        <v>93</v>
      </c>
      <c r="D33" s="55">
        <v>106</v>
      </c>
      <c r="E33" s="55">
        <v>103</v>
      </c>
      <c r="F33" s="55">
        <v>79</v>
      </c>
      <c r="G33" s="55">
        <v>58</v>
      </c>
      <c r="H33" s="55">
        <v>55</v>
      </c>
      <c r="I33" s="55">
        <v>58</v>
      </c>
      <c r="J33" s="56">
        <v>56</v>
      </c>
      <c r="K33" s="59">
        <v>63</v>
      </c>
      <c r="L33" s="128">
        <v>53</v>
      </c>
      <c r="M33" s="128">
        <v>57</v>
      </c>
      <c r="N33" s="93"/>
      <c r="O33" s="315" t="s">
        <v>24</v>
      </c>
      <c r="P33" s="318">
        <v>0.039792413192528686</v>
      </c>
    </row>
    <row r="34" spans="1:16" s="52" customFormat="1" ht="15" thickBot="1">
      <c r="A34" s="97" t="s">
        <v>159</v>
      </c>
      <c r="B34" s="55">
        <v>530</v>
      </c>
      <c r="C34" s="55">
        <v>550</v>
      </c>
      <c r="D34" s="55">
        <v>580</v>
      </c>
      <c r="E34" s="55">
        <v>590</v>
      </c>
      <c r="F34" s="55">
        <v>550</v>
      </c>
      <c r="G34" s="55">
        <v>560</v>
      </c>
      <c r="H34" s="55">
        <v>410</v>
      </c>
      <c r="I34" s="55">
        <v>400</v>
      </c>
      <c r="J34" s="56">
        <v>380</v>
      </c>
      <c r="K34" s="59">
        <v>250</v>
      </c>
      <c r="L34" s="128" t="s">
        <v>3</v>
      </c>
      <c r="M34" s="128" t="s">
        <v>3</v>
      </c>
      <c r="N34" s="93"/>
      <c r="O34" s="309" t="s">
        <v>14</v>
      </c>
      <c r="P34" s="319">
        <v>0.10228757136884059</v>
      </c>
    </row>
    <row r="35" spans="1:17" ht="15">
      <c r="A35" s="107" t="s">
        <v>92</v>
      </c>
      <c r="B35" s="108">
        <v>193</v>
      </c>
      <c r="C35" s="108">
        <v>165</v>
      </c>
      <c r="D35" s="108">
        <v>193</v>
      </c>
      <c r="E35" s="108">
        <v>204</v>
      </c>
      <c r="F35" s="108">
        <v>216</v>
      </c>
      <c r="G35" s="108">
        <v>223</v>
      </c>
      <c r="H35" s="108">
        <v>219</v>
      </c>
      <c r="I35" s="108">
        <v>224</v>
      </c>
      <c r="J35" s="109">
        <v>187</v>
      </c>
      <c r="K35" s="110">
        <v>152</v>
      </c>
      <c r="L35" s="109">
        <v>151</v>
      </c>
      <c r="M35" s="111">
        <v>147</v>
      </c>
      <c r="N35" s="73"/>
      <c r="O35" s="310" t="s">
        <v>233</v>
      </c>
      <c r="P35" s="319">
        <v>0.13196129987809257</v>
      </c>
      <c r="Q35" s="52" t="s">
        <v>234</v>
      </c>
    </row>
    <row r="36" spans="1:16" ht="14.25">
      <c r="A36" s="93"/>
      <c r="B36" s="98"/>
      <c r="C36" s="99"/>
      <c r="D36" s="98"/>
      <c r="E36" s="98"/>
      <c r="F36" s="98"/>
      <c r="G36" s="98"/>
      <c r="H36" s="98"/>
      <c r="I36" s="98"/>
      <c r="J36" s="98"/>
      <c r="K36" s="98"/>
      <c r="L36" s="98"/>
      <c r="M36" s="98"/>
      <c r="N36" s="98"/>
      <c r="O36" s="310" t="s">
        <v>35</v>
      </c>
      <c r="P36" s="319">
        <v>0.14378604613017643</v>
      </c>
    </row>
    <row r="37" spans="1:17" ht="14.25">
      <c r="A37" s="93" t="s">
        <v>218</v>
      </c>
      <c r="B37" s="98"/>
      <c r="C37" s="99"/>
      <c r="D37" s="98"/>
      <c r="E37" s="98"/>
      <c r="F37" s="98"/>
      <c r="G37" s="98"/>
      <c r="H37" s="98"/>
      <c r="I37" s="98"/>
      <c r="J37" s="98"/>
      <c r="K37" s="98"/>
      <c r="L37" s="98"/>
      <c r="M37" s="98"/>
      <c r="N37" s="98"/>
      <c r="O37" s="310" t="s">
        <v>34</v>
      </c>
      <c r="P37" s="319">
        <v>0.16112659678418972</v>
      </c>
      <c r="Q37" s="52" t="s">
        <v>234</v>
      </c>
    </row>
    <row r="38" spans="1:16" s="60" customFormat="1" ht="15" thickBot="1">
      <c r="A38" s="100" t="s">
        <v>148</v>
      </c>
      <c r="B38" s="101"/>
      <c r="C38" s="102"/>
      <c r="D38" s="101"/>
      <c r="E38" s="101"/>
      <c r="F38" s="101"/>
      <c r="G38" s="101"/>
      <c r="H38" s="101"/>
      <c r="I38" s="101"/>
      <c r="J38" s="101"/>
      <c r="K38" s="101"/>
      <c r="L38" s="101"/>
      <c r="M38" s="101"/>
      <c r="N38" s="101"/>
      <c r="O38" s="311" t="s">
        <v>12</v>
      </c>
      <c r="P38" s="319">
        <v>0.18431466809064645</v>
      </c>
    </row>
    <row r="39" spans="1:16" ht="14.25">
      <c r="A39" s="93" t="s">
        <v>149</v>
      </c>
      <c r="B39" s="98"/>
      <c r="C39" s="99"/>
      <c r="D39" s="98"/>
      <c r="E39" s="98"/>
      <c r="F39" s="98"/>
      <c r="G39" s="98"/>
      <c r="H39" s="98"/>
      <c r="I39" s="98"/>
      <c r="J39" s="98"/>
      <c r="K39" s="98"/>
      <c r="L39" s="98"/>
      <c r="M39" s="98"/>
      <c r="N39" s="98"/>
      <c r="O39" s="305"/>
      <c r="P39" s="304"/>
    </row>
    <row r="40" spans="1:16" ht="14.25">
      <c r="A40" s="93" t="s">
        <v>150</v>
      </c>
      <c r="B40" s="98"/>
      <c r="C40" s="99"/>
      <c r="D40" s="98"/>
      <c r="E40" s="98"/>
      <c r="F40" s="98"/>
      <c r="G40" s="98"/>
      <c r="H40" s="98"/>
      <c r="I40" s="98"/>
      <c r="J40" s="98"/>
      <c r="K40" s="98"/>
      <c r="L40" s="98"/>
      <c r="M40" s="98"/>
      <c r="N40" s="98"/>
      <c r="O40" s="305" t="s">
        <v>84</v>
      </c>
      <c r="P40" s="320">
        <v>0.02</v>
      </c>
    </row>
    <row r="41" spans="1:15" ht="13.5" customHeight="1">
      <c r="A41" s="229"/>
      <c r="B41" s="229"/>
      <c r="C41" s="229"/>
      <c r="D41" s="229"/>
      <c r="E41" s="229"/>
      <c r="F41" s="229"/>
      <c r="G41" s="229"/>
      <c r="H41" s="229"/>
      <c r="I41" s="229"/>
      <c r="J41" s="229"/>
      <c r="K41" s="229"/>
      <c r="L41" s="229"/>
      <c r="M41" s="98"/>
      <c r="N41" s="98"/>
      <c r="O41" s="52" t="s">
        <v>237</v>
      </c>
    </row>
    <row r="43" ht="14.25">
      <c r="C43" s="49" t="s">
        <v>0</v>
      </c>
    </row>
  </sheetData>
  <sheetProtection/>
  <mergeCells count="3">
    <mergeCell ref="A41:L41"/>
    <mergeCell ref="O4:U5"/>
    <mergeCell ref="O7:U8"/>
  </mergeCell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U35"/>
  <sheetViews>
    <sheetView zoomScalePageLayoutView="0" workbookViewId="0" topLeftCell="A1">
      <selection activeCell="A2" sqref="A2"/>
    </sheetView>
  </sheetViews>
  <sheetFormatPr defaultColWidth="9.140625" defaultRowHeight="15"/>
  <cols>
    <col min="1" max="1" width="14.28125" style="0" customWidth="1"/>
  </cols>
  <sheetData>
    <row r="1" spans="1:11" ht="15">
      <c r="A1" s="38" t="s">
        <v>224</v>
      </c>
      <c r="K1" s="17"/>
    </row>
    <row r="2" spans="1:11" ht="15">
      <c r="A2" s="39" t="s">
        <v>121</v>
      </c>
      <c r="K2" s="17"/>
    </row>
    <row r="3" spans="1:11" ht="15">
      <c r="A3" s="40" t="s">
        <v>122</v>
      </c>
      <c r="B3" s="23"/>
      <c r="C3" s="23"/>
      <c r="D3" s="23"/>
      <c r="E3" s="23"/>
      <c r="F3" s="23"/>
      <c r="G3" s="23"/>
      <c r="H3" s="23"/>
      <c r="I3" s="23"/>
      <c r="J3" s="23"/>
      <c r="K3" s="41"/>
    </row>
    <row r="4" spans="1:11" ht="15.75" thickBot="1">
      <c r="A4" s="42"/>
      <c r="B4" s="23"/>
      <c r="C4" s="23"/>
      <c r="D4" s="23"/>
      <c r="E4" s="23"/>
      <c r="F4" s="23"/>
      <c r="G4" s="23"/>
      <c r="H4" s="23"/>
      <c r="I4" s="23"/>
      <c r="J4" s="23"/>
      <c r="K4" s="41"/>
    </row>
    <row r="5" spans="1:21" ht="15.75" thickBot="1">
      <c r="A5" s="115" t="s">
        <v>101</v>
      </c>
      <c r="B5" s="116" t="s">
        <v>123</v>
      </c>
      <c r="C5" s="117"/>
      <c r="D5" s="117"/>
      <c r="E5" s="117"/>
      <c r="F5" s="117"/>
      <c r="G5" s="117"/>
      <c r="H5" s="117"/>
      <c r="I5" s="117"/>
      <c r="J5" s="117"/>
      <c r="K5" s="117"/>
      <c r="L5" s="118"/>
      <c r="M5" s="118"/>
      <c r="N5" s="118"/>
      <c r="O5" s="118"/>
      <c r="P5" s="118"/>
      <c r="Q5" s="119"/>
      <c r="R5" s="73"/>
      <c r="S5" s="73"/>
      <c r="T5" s="73"/>
      <c r="U5" s="73"/>
    </row>
    <row r="6" spans="1:21" ht="15">
      <c r="A6" s="43" t="s">
        <v>55</v>
      </c>
      <c r="B6" s="230" t="s">
        <v>157</v>
      </c>
      <c r="C6" s="231"/>
      <c r="D6" s="231"/>
      <c r="E6" s="231"/>
      <c r="F6" s="231"/>
      <c r="G6" s="231"/>
      <c r="H6" s="231"/>
      <c r="I6" s="231"/>
      <c r="J6" s="231"/>
      <c r="K6" s="231"/>
      <c r="L6" s="231"/>
      <c r="M6" s="231"/>
      <c r="N6" s="231"/>
      <c r="O6" s="231"/>
      <c r="P6" s="231"/>
      <c r="Q6" s="231"/>
      <c r="R6" s="73"/>
      <c r="S6" s="73"/>
      <c r="T6" s="73"/>
      <c r="U6" s="73"/>
    </row>
    <row r="7" spans="1:21" ht="15">
      <c r="A7" s="43" t="s">
        <v>56</v>
      </c>
      <c r="B7" s="232" t="s">
        <v>124</v>
      </c>
      <c r="C7" s="233"/>
      <c r="D7" s="233"/>
      <c r="E7" s="233"/>
      <c r="F7" s="233"/>
      <c r="G7" s="233"/>
      <c r="H7" s="233"/>
      <c r="I7" s="233"/>
      <c r="J7" s="233"/>
      <c r="K7" s="233"/>
      <c r="L7" s="233"/>
      <c r="M7" s="233"/>
      <c r="N7" s="233"/>
      <c r="O7" s="233"/>
      <c r="P7" s="233"/>
      <c r="Q7" s="233"/>
      <c r="R7" s="73"/>
      <c r="S7" s="73"/>
      <c r="T7" s="73"/>
      <c r="U7" s="73"/>
    </row>
    <row r="8" spans="1:21" ht="15">
      <c r="A8" s="43" t="s">
        <v>57</v>
      </c>
      <c r="B8" s="44" t="s">
        <v>125</v>
      </c>
      <c r="C8" s="45"/>
      <c r="D8" s="45"/>
      <c r="E8" s="45"/>
      <c r="F8" s="45"/>
      <c r="G8" s="45"/>
      <c r="H8" s="45"/>
      <c r="I8" s="45" t="s">
        <v>0</v>
      </c>
      <c r="J8" s="45"/>
      <c r="K8" s="45"/>
      <c r="L8" s="112"/>
      <c r="M8" s="112"/>
      <c r="N8" s="112"/>
      <c r="O8" s="112"/>
      <c r="P8" s="112"/>
      <c r="Q8" s="113"/>
      <c r="R8" s="73"/>
      <c r="S8" s="73"/>
      <c r="T8" s="73"/>
      <c r="U8" s="73"/>
    </row>
    <row r="9" spans="1:21" ht="15">
      <c r="A9" s="43" t="s">
        <v>126</v>
      </c>
      <c r="B9" s="234" t="s">
        <v>125</v>
      </c>
      <c r="C9" s="235"/>
      <c r="D9" s="235"/>
      <c r="E9" s="235"/>
      <c r="F9" s="235"/>
      <c r="G9" s="235"/>
      <c r="H9" s="235"/>
      <c r="I9" s="235"/>
      <c r="J9" s="235"/>
      <c r="K9" s="235"/>
      <c r="L9" s="112"/>
      <c r="M9" s="112"/>
      <c r="N9" s="112"/>
      <c r="O9" s="112"/>
      <c r="P9" s="112"/>
      <c r="Q9" s="113"/>
      <c r="R9" s="73"/>
      <c r="S9" s="73"/>
      <c r="T9" s="73"/>
      <c r="U9" s="73"/>
    </row>
    <row r="10" spans="1:21" ht="15">
      <c r="A10" s="43" t="s">
        <v>58</v>
      </c>
      <c r="B10" s="236" t="s">
        <v>125</v>
      </c>
      <c r="C10" s="237"/>
      <c r="D10" s="237"/>
      <c r="E10" s="237"/>
      <c r="F10" s="237"/>
      <c r="G10" s="237"/>
      <c r="H10" s="237"/>
      <c r="I10" s="237"/>
      <c r="J10" s="237"/>
      <c r="K10" s="237"/>
      <c r="L10" s="120"/>
      <c r="M10" s="120"/>
      <c r="N10" s="120"/>
      <c r="O10" s="120"/>
      <c r="P10" s="120"/>
      <c r="Q10" s="121"/>
      <c r="R10" s="73"/>
      <c r="S10" s="73"/>
      <c r="T10" s="73"/>
      <c r="U10" s="73"/>
    </row>
    <row r="11" spans="1:21" ht="15" customHeight="1">
      <c r="A11" s="43" t="s">
        <v>59</v>
      </c>
      <c r="B11" s="238" t="s">
        <v>155</v>
      </c>
      <c r="C11" s="239"/>
      <c r="D11" s="239"/>
      <c r="E11" s="239"/>
      <c r="F11" s="239"/>
      <c r="G11" s="239"/>
      <c r="H11" s="239"/>
      <c r="I11" s="239"/>
      <c r="J11" s="239"/>
      <c r="K11" s="239"/>
      <c r="L11" s="239"/>
      <c r="M11" s="239"/>
      <c r="N11" s="239"/>
      <c r="O11" s="239"/>
      <c r="P11" s="239"/>
      <c r="Q11" s="240"/>
      <c r="R11" s="73"/>
      <c r="S11" s="73"/>
      <c r="T11" s="73"/>
      <c r="U11" s="73"/>
    </row>
    <row r="12" spans="1:21" ht="15">
      <c r="A12" s="43" t="s">
        <v>60</v>
      </c>
      <c r="B12" s="234" t="s">
        <v>125</v>
      </c>
      <c r="C12" s="235"/>
      <c r="D12" s="235"/>
      <c r="E12" s="235"/>
      <c r="F12" s="235"/>
      <c r="G12" s="235"/>
      <c r="H12" s="235"/>
      <c r="I12" s="235"/>
      <c r="J12" s="235"/>
      <c r="K12" s="235"/>
      <c r="L12" s="112"/>
      <c r="M12" s="112"/>
      <c r="N12" s="112"/>
      <c r="O12" s="112"/>
      <c r="P12" s="112"/>
      <c r="Q12" s="113"/>
      <c r="R12" s="73"/>
      <c r="S12" s="73"/>
      <c r="T12" s="73"/>
      <c r="U12" s="73"/>
    </row>
    <row r="13" spans="1:21" ht="15">
      <c r="A13" s="43" t="s">
        <v>61</v>
      </c>
      <c r="B13" s="234" t="s">
        <v>125</v>
      </c>
      <c r="C13" s="235"/>
      <c r="D13" s="235"/>
      <c r="E13" s="235"/>
      <c r="F13" s="235"/>
      <c r="G13" s="235"/>
      <c r="H13" s="235"/>
      <c r="I13" s="235"/>
      <c r="J13" s="235"/>
      <c r="K13" s="235"/>
      <c r="L13" s="112"/>
      <c r="M13" s="112"/>
      <c r="N13" s="112"/>
      <c r="O13" s="112"/>
      <c r="P13" s="112"/>
      <c r="Q13" s="113"/>
      <c r="R13" s="73"/>
      <c r="S13" s="73"/>
      <c r="T13" s="73"/>
      <c r="U13" s="73"/>
    </row>
    <row r="14" spans="1:21" ht="15">
      <c r="A14" s="43" t="s">
        <v>62</v>
      </c>
      <c r="B14" s="234" t="s">
        <v>127</v>
      </c>
      <c r="C14" s="235"/>
      <c r="D14" s="235"/>
      <c r="E14" s="235"/>
      <c r="F14" s="235"/>
      <c r="G14" s="235"/>
      <c r="H14" s="235"/>
      <c r="I14" s="235"/>
      <c r="J14" s="235"/>
      <c r="K14" s="235"/>
      <c r="L14" s="112"/>
      <c r="M14" s="112"/>
      <c r="N14" s="112"/>
      <c r="O14" s="112"/>
      <c r="P14" s="112"/>
      <c r="Q14" s="113"/>
      <c r="R14" s="73"/>
      <c r="S14" s="73"/>
      <c r="T14" s="73"/>
      <c r="U14" s="73"/>
    </row>
    <row r="15" spans="1:21" ht="15" customHeight="1">
      <c r="A15" s="43" t="s">
        <v>63</v>
      </c>
      <c r="B15" s="238" t="s">
        <v>128</v>
      </c>
      <c r="C15" s="239"/>
      <c r="D15" s="239"/>
      <c r="E15" s="239"/>
      <c r="F15" s="239"/>
      <c r="G15" s="239"/>
      <c r="H15" s="239"/>
      <c r="I15" s="239"/>
      <c r="J15" s="239"/>
      <c r="K15" s="239"/>
      <c r="L15" s="239"/>
      <c r="M15" s="239"/>
      <c r="N15" s="239"/>
      <c r="O15" s="239"/>
      <c r="P15" s="239"/>
      <c r="Q15" s="240"/>
      <c r="R15" s="73"/>
      <c r="S15" s="73"/>
      <c r="T15" s="73"/>
      <c r="U15" s="73"/>
    </row>
    <row r="16" spans="1:21" ht="15">
      <c r="A16" s="43" t="s">
        <v>64</v>
      </c>
      <c r="B16" s="64" t="s">
        <v>156</v>
      </c>
      <c r="C16" s="65"/>
      <c r="D16" s="65"/>
      <c r="E16" s="65"/>
      <c r="F16" s="65"/>
      <c r="G16" s="65"/>
      <c r="H16" s="65"/>
      <c r="I16" s="65"/>
      <c r="J16" s="65"/>
      <c r="K16" s="65"/>
      <c r="L16" s="130"/>
      <c r="M16" s="130"/>
      <c r="N16" s="122"/>
      <c r="O16" s="122"/>
      <c r="P16" s="122"/>
      <c r="Q16" s="123"/>
      <c r="R16" s="73"/>
      <c r="S16" s="73"/>
      <c r="T16" s="73"/>
      <c r="U16" s="73"/>
    </row>
    <row r="17" spans="1:21" ht="15">
      <c r="A17" s="43" t="s">
        <v>65</v>
      </c>
      <c r="B17" s="250" t="s">
        <v>129</v>
      </c>
      <c r="C17" s="251"/>
      <c r="D17" s="251"/>
      <c r="E17" s="251"/>
      <c r="F17" s="251"/>
      <c r="G17" s="251"/>
      <c r="H17" s="251"/>
      <c r="I17" s="251"/>
      <c r="J17" s="251"/>
      <c r="K17" s="251"/>
      <c r="L17" s="122"/>
      <c r="M17" s="122"/>
      <c r="N17" s="122"/>
      <c r="O17" s="122"/>
      <c r="P17" s="122"/>
      <c r="Q17" s="123"/>
      <c r="R17" s="73"/>
      <c r="S17" s="73"/>
      <c r="T17" s="73"/>
      <c r="U17" s="73"/>
    </row>
    <row r="18" spans="1:21" ht="15">
      <c r="A18" s="43" t="s">
        <v>102</v>
      </c>
      <c r="B18" s="250" t="s">
        <v>129</v>
      </c>
      <c r="C18" s="251"/>
      <c r="D18" s="251"/>
      <c r="E18" s="251"/>
      <c r="F18" s="251"/>
      <c r="G18" s="251"/>
      <c r="H18" s="251"/>
      <c r="I18" s="251"/>
      <c r="J18" s="251"/>
      <c r="K18" s="251"/>
      <c r="L18" s="122"/>
      <c r="M18" s="122"/>
      <c r="N18" s="122"/>
      <c r="O18" s="122"/>
      <c r="P18" s="122"/>
      <c r="Q18" s="123"/>
      <c r="R18" s="73"/>
      <c r="S18" s="73"/>
      <c r="T18" s="73"/>
      <c r="U18" s="73"/>
    </row>
    <row r="19" spans="1:21" ht="15" customHeight="1">
      <c r="A19" s="43" t="s">
        <v>66</v>
      </c>
      <c r="B19" s="238" t="s">
        <v>130</v>
      </c>
      <c r="C19" s="239"/>
      <c r="D19" s="239"/>
      <c r="E19" s="239"/>
      <c r="F19" s="239"/>
      <c r="G19" s="239"/>
      <c r="H19" s="239"/>
      <c r="I19" s="239"/>
      <c r="J19" s="239"/>
      <c r="K19" s="239"/>
      <c r="L19" s="239"/>
      <c r="M19" s="239"/>
      <c r="N19" s="239"/>
      <c r="O19" s="239"/>
      <c r="P19" s="239"/>
      <c r="Q19" s="240"/>
      <c r="R19" s="73"/>
      <c r="S19" s="73"/>
      <c r="T19" s="73"/>
      <c r="U19" s="73"/>
    </row>
    <row r="20" spans="1:21" ht="15" customHeight="1">
      <c r="A20" s="43" t="s">
        <v>131</v>
      </c>
      <c r="B20" s="238" t="s">
        <v>142</v>
      </c>
      <c r="C20" s="239"/>
      <c r="D20" s="239"/>
      <c r="E20" s="239"/>
      <c r="F20" s="239"/>
      <c r="G20" s="239"/>
      <c r="H20" s="239"/>
      <c r="I20" s="239"/>
      <c r="J20" s="239"/>
      <c r="K20" s="239"/>
      <c r="L20" s="239"/>
      <c r="M20" s="239"/>
      <c r="N20" s="239"/>
      <c r="O20" s="239"/>
      <c r="P20" s="239"/>
      <c r="Q20" s="240"/>
      <c r="R20" s="73"/>
      <c r="S20" s="73"/>
      <c r="T20" s="73"/>
      <c r="U20" s="73"/>
    </row>
    <row r="21" spans="1:21" ht="15">
      <c r="A21" s="43" t="s">
        <v>67</v>
      </c>
      <c r="B21" s="238" t="s">
        <v>132</v>
      </c>
      <c r="C21" s="239"/>
      <c r="D21" s="239"/>
      <c r="E21" s="239"/>
      <c r="F21" s="239"/>
      <c r="G21" s="239"/>
      <c r="H21" s="239"/>
      <c r="I21" s="239"/>
      <c r="J21" s="239"/>
      <c r="K21" s="239"/>
      <c r="L21" s="239"/>
      <c r="M21" s="239"/>
      <c r="N21" s="239"/>
      <c r="O21" s="239"/>
      <c r="P21" s="239"/>
      <c r="Q21" s="240"/>
      <c r="R21" s="73"/>
      <c r="S21" s="73"/>
      <c r="T21" s="73"/>
      <c r="U21" s="73"/>
    </row>
    <row r="22" spans="1:21" ht="15">
      <c r="A22" s="43" t="s">
        <v>68</v>
      </c>
      <c r="B22" s="234" t="s">
        <v>133</v>
      </c>
      <c r="C22" s="235"/>
      <c r="D22" s="235"/>
      <c r="E22" s="235"/>
      <c r="F22" s="235"/>
      <c r="G22" s="235"/>
      <c r="H22" s="235"/>
      <c r="I22" s="235"/>
      <c r="J22" s="235"/>
      <c r="K22" s="235"/>
      <c r="L22" s="235"/>
      <c r="M22" s="235"/>
      <c r="N22" s="235"/>
      <c r="O22" s="235"/>
      <c r="P22" s="235"/>
      <c r="Q22" s="232"/>
      <c r="R22" s="73"/>
      <c r="S22" s="73"/>
      <c r="T22" s="73"/>
      <c r="U22" s="73"/>
    </row>
    <row r="23" spans="1:21" ht="15">
      <c r="A23" s="43" t="s">
        <v>69</v>
      </c>
      <c r="B23" s="44" t="s">
        <v>3</v>
      </c>
      <c r="C23" s="45"/>
      <c r="D23" s="45"/>
      <c r="E23" s="45"/>
      <c r="F23" s="45"/>
      <c r="G23" s="45"/>
      <c r="H23" s="45"/>
      <c r="I23" s="45"/>
      <c r="J23" s="45"/>
      <c r="K23" s="45"/>
      <c r="L23" s="112"/>
      <c r="M23" s="112"/>
      <c r="N23" s="112"/>
      <c r="O23" s="112"/>
      <c r="P23" s="112"/>
      <c r="Q23" s="113"/>
      <c r="R23" s="73"/>
      <c r="S23" s="73"/>
      <c r="T23" s="73"/>
      <c r="U23" s="73"/>
    </row>
    <row r="24" spans="1:21" ht="15">
      <c r="A24" s="43" t="s">
        <v>103</v>
      </c>
      <c r="B24" s="46" t="s">
        <v>134</v>
      </c>
      <c r="C24" s="47"/>
      <c r="D24" s="47"/>
      <c r="E24" s="47"/>
      <c r="F24" s="47"/>
      <c r="G24" s="47"/>
      <c r="H24" s="47"/>
      <c r="I24" s="47"/>
      <c r="J24" s="47"/>
      <c r="K24" s="47"/>
      <c r="L24" s="124"/>
      <c r="M24" s="124"/>
      <c r="N24" s="124"/>
      <c r="O24" s="124"/>
      <c r="P24" s="124"/>
      <c r="Q24" s="124"/>
      <c r="R24" s="73"/>
      <c r="S24" s="73"/>
      <c r="T24" s="73"/>
      <c r="U24" s="73"/>
    </row>
    <row r="25" spans="1:21" ht="15">
      <c r="A25" s="43" t="s">
        <v>93</v>
      </c>
      <c r="B25" s="44" t="s">
        <v>3</v>
      </c>
      <c r="C25" s="45"/>
      <c r="D25" s="45"/>
      <c r="E25" s="45"/>
      <c r="F25" s="45"/>
      <c r="G25" s="45"/>
      <c r="H25" s="45"/>
      <c r="I25" s="45"/>
      <c r="J25" s="45"/>
      <c r="K25" s="45"/>
      <c r="L25" s="112"/>
      <c r="M25" s="112"/>
      <c r="N25" s="112"/>
      <c r="O25" s="112"/>
      <c r="P25" s="112"/>
      <c r="Q25" s="113"/>
      <c r="R25" s="73"/>
      <c r="S25" s="73"/>
      <c r="T25" s="73"/>
      <c r="U25" s="73"/>
    </row>
    <row r="26" spans="1:21" ht="15" customHeight="1">
      <c r="A26" s="43" t="s">
        <v>135</v>
      </c>
      <c r="B26" s="252" t="s">
        <v>125</v>
      </c>
      <c r="C26" s="253"/>
      <c r="D26" s="253"/>
      <c r="E26" s="253"/>
      <c r="F26" s="253"/>
      <c r="G26" s="253"/>
      <c r="H26" s="253"/>
      <c r="I26" s="253"/>
      <c r="J26" s="253"/>
      <c r="K26" s="253"/>
      <c r="L26" s="122"/>
      <c r="M26" s="122"/>
      <c r="N26" s="122"/>
      <c r="O26" s="122"/>
      <c r="P26" s="122"/>
      <c r="Q26" s="123"/>
      <c r="R26" s="73"/>
      <c r="S26" s="73"/>
      <c r="T26" s="73"/>
      <c r="U26" s="73"/>
    </row>
    <row r="27" spans="1:21" ht="15">
      <c r="A27" s="43" t="s">
        <v>71</v>
      </c>
      <c r="B27" s="247" t="s">
        <v>125</v>
      </c>
      <c r="C27" s="248"/>
      <c r="D27" s="248"/>
      <c r="E27" s="248"/>
      <c r="F27" s="248"/>
      <c r="G27" s="248"/>
      <c r="H27" s="248"/>
      <c r="I27" s="248"/>
      <c r="J27" s="248"/>
      <c r="K27" s="248"/>
      <c r="L27" s="125"/>
      <c r="M27" s="125"/>
      <c r="N27" s="125"/>
      <c r="O27" s="125"/>
      <c r="P27" s="125"/>
      <c r="Q27" s="126"/>
      <c r="R27" s="73"/>
      <c r="S27" s="73"/>
      <c r="T27" s="73"/>
      <c r="U27" s="73"/>
    </row>
    <row r="28" spans="1:21" ht="15">
      <c r="A28" s="43" t="s">
        <v>72</v>
      </c>
      <c r="B28" s="249" t="s">
        <v>136</v>
      </c>
      <c r="C28" s="249"/>
      <c r="D28" s="249"/>
      <c r="E28" s="249"/>
      <c r="F28" s="249"/>
      <c r="G28" s="249"/>
      <c r="H28" s="249"/>
      <c r="I28" s="249"/>
      <c r="J28" s="249"/>
      <c r="K28" s="249"/>
      <c r="L28" s="66"/>
      <c r="M28" s="66"/>
      <c r="N28" s="66"/>
      <c r="O28" s="66"/>
      <c r="P28" s="66"/>
      <c r="Q28" s="66"/>
      <c r="R28" s="73"/>
      <c r="S28" s="73"/>
      <c r="T28" s="73"/>
      <c r="U28" s="73"/>
    </row>
    <row r="29" spans="1:21" ht="15">
      <c r="A29" s="43" t="s">
        <v>73</v>
      </c>
      <c r="B29" s="250" t="s">
        <v>137</v>
      </c>
      <c r="C29" s="251"/>
      <c r="D29" s="251"/>
      <c r="E29" s="251"/>
      <c r="F29" s="251"/>
      <c r="G29" s="251"/>
      <c r="H29" s="251"/>
      <c r="I29" s="251"/>
      <c r="J29" s="251"/>
      <c r="K29" s="251"/>
      <c r="L29" s="122"/>
      <c r="M29" s="122"/>
      <c r="N29" s="122"/>
      <c r="O29" s="122"/>
      <c r="P29" s="122"/>
      <c r="Q29" s="123"/>
      <c r="R29" s="73"/>
      <c r="S29" s="73"/>
      <c r="T29" s="73"/>
      <c r="U29" s="73"/>
    </row>
    <row r="30" spans="1:21" ht="15">
      <c r="A30" s="43" t="s">
        <v>74</v>
      </c>
      <c r="B30" s="247" t="s">
        <v>125</v>
      </c>
      <c r="C30" s="248"/>
      <c r="D30" s="248"/>
      <c r="E30" s="248"/>
      <c r="F30" s="248"/>
      <c r="G30" s="248"/>
      <c r="H30" s="248"/>
      <c r="I30" s="248"/>
      <c r="J30" s="248"/>
      <c r="K30" s="248"/>
      <c r="L30" s="125"/>
      <c r="M30" s="125"/>
      <c r="N30" s="125"/>
      <c r="O30" s="125"/>
      <c r="P30" s="125"/>
      <c r="Q30" s="126"/>
      <c r="R30" s="73"/>
      <c r="S30" s="73"/>
      <c r="T30" s="73"/>
      <c r="U30" s="73"/>
    </row>
    <row r="31" spans="1:21" ht="15">
      <c r="A31" s="43" t="s">
        <v>75</v>
      </c>
      <c r="B31" s="250" t="s">
        <v>138</v>
      </c>
      <c r="C31" s="251"/>
      <c r="D31" s="251"/>
      <c r="E31" s="251"/>
      <c r="F31" s="251"/>
      <c r="G31" s="251"/>
      <c r="H31" s="251"/>
      <c r="I31" s="251"/>
      <c r="J31" s="251"/>
      <c r="K31" s="251"/>
      <c r="L31" s="122"/>
      <c r="M31" s="122" t="s">
        <v>0</v>
      </c>
      <c r="N31" s="122"/>
      <c r="O31" s="122"/>
      <c r="P31" s="122"/>
      <c r="Q31" s="123"/>
      <c r="R31" s="73"/>
      <c r="S31" s="73"/>
      <c r="T31" s="73"/>
      <c r="U31" s="73"/>
    </row>
    <row r="32" spans="1:21" ht="15">
      <c r="A32" s="43" t="s">
        <v>76</v>
      </c>
      <c r="B32" s="250" t="s">
        <v>143</v>
      </c>
      <c r="C32" s="251"/>
      <c r="D32" s="251"/>
      <c r="E32" s="251"/>
      <c r="F32" s="251"/>
      <c r="G32" s="251"/>
      <c r="H32" s="251"/>
      <c r="I32" s="251"/>
      <c r="J32" s="251"/>
      <c r="K32" s="251"/>
      <c r="L32" s="122"/>
      <c r="M32" s="122"/>
      <c r="N32" s="122"/>
      <c r="O32" s="122"/>
      <c r="P32" s="122"/>
      <c r="Q32" s="123"/>
      <c r="R32" s="73"/>
      <c r="S32" s="73"/>
      <c r="T32" s="73"/>
      <c r="U32" s="73"/>
    </row>
    <row r="33" spans="1:21" ht="15">
      <c r="A33" s="43" t="s">
        <v>94</v>
      </c>
      <c r="B33" s="252" t="s">
        <v>125</v>
      </c>
      <c r="C33" s="253"/>
      <c r="D33" s="253"/>
      <c r="E33" s="253"/>
      <c r="F33" s="253"/>
      <c r="G33" s="253"/>
      <c r="H33" s="253"/>
      <c r="I33" s="253"/>
      <c r="J33" s="253"/>
      <c r="K33" s="253"/>
      <c r="L33" s="112"/>
      <c r="M33" s="112"/>
      <c r="N33" s="112"/>
      <c r="O33" s="112"/>
      <c r="P33" s="112"/>
      <c r="Q33" s="113"/>
      <c r="R33" s="73"/>
      <c r="S33" s="73"/>
      <c r="T33" s="73"/>
      <c r="U33" s="73"/>
    </row>
    <row r="34" spans="1:21" ht="15.75" thickBot="1">
      <c r="A34" s="114" t="s">
        <v>77</v>
      </c>
      <c r="B34" s="244" t="s">
        <v>139</v>
      </c>
      <c r="C34" s="245"/>
      <c r="D34" s="245"/>
      <c r="E34" s="245"/>
      <c r="F34" s="245"/>
      <c r="G34" s="245"/>
      <c r="H34" s="245"/>
      <c r="I34" s="245"/>
      <c r="J34" s="245"/>
      <c r="K34" s="245"/>
      <c r="L34" s="245"/>
      <c r="M34" s="245"/>
      <c r="N34" s="245"/>
      <c r="O34" s="245"/>
      <c r="P34" s="245"/>
      <c r="Q34" s="246"/>
      <c r="R34" s="73"/>
      <c r="S34" s="73"/>
      <c r="T34" s="73"/>
      <c r="U34" s="73"/>
    </row>
    <row r="35" spans="1:21" ht="15">
      <c r="A35" s="88" t="s">
        <v>92</v>
      </c>
      <c r="B35" s="241" t="s">
        <v>219</v>
      </c>
      <c r="C35" s="242"/>
      <c r="D35" s="242"/>
      <c r="E35" s="242"/>
      <c r="F35" s="242"/>
      <c r="G35" s="242"/>
      <c r="H35" s="242"/>
      <c r="I35" s="242"/>
      <c r="J35" s="242"/>
      <c r="K35" s="242"/>
      <c r="L35" s="242"/>
      <c r="M35" s="242"/>
      <c r="N35" s="242"/>
      <c r="O35" s="242"/>
      <c r="P35" s="242"/>
      <c r="Q35" s="243"/>
      <c r="R35" s="73"/>
      <c r="S35" s="73"/>
      <c r="T35" s="73"/>
      <c r="U35" s="73"/>
    </row>
  </sheetData>
  <sheetProtection/>
  <mergeCells count="25">
    <mergeCell ref="B30:K30"/>
    <mergeCell ref="B31:K31"/>
    <mergeCell ref="B32:K32"/>
    <mergeCell ref="B33:K33"/>
    <mergeCell ref="B19:Q19"/>
    <mergeCell ref="B20:Q20"/>
    <mergeCell ref="B21:Q21"/>
    <mergeCell ref="B22:Q22"/>
    <mergeCell ref="B26:K26"/>
    <mergeCell ref="B35:Q35"/>
    <mergeCell ref="B34:Q34"/>
    <mergeCell ref="B27:K27"/>
    <mergeCell ref="B28:K28"/>
    <mergeCell ref="B29:K29"/>
    <mergeCell ref="B13:K13"/>
    <mergeCell ref="B14:K14"/>
    <mergeCell ref="B15:Q15"/>
    <mergeCell ref="B17:K17"/>
    <mergeCell ref="B18:K18"/>
    <mergeCell ref="B6:Q6"/>
    <mergeCell ref="B7:Q7"/>
    <mergeCell ref="B9:K9"/>
    <mergeCell ref="B10:K10"/>
    <mergeCell ref="B11:Q11"/>
    <mergeCell ref="B12:K1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140625" defaultRowHeight="15"/>
  <cols>
    <col min="1" max="1" width="8.421875" style="23" bestFit="1" customWidth="1"/>
    <col min="2" max="2" width="15.00390625" style="23" customWidth="1"/>
    <col min="3" max="3" width="12.57421875" style="23" customWidth="1"/>
    <col min="4" max="4" width="13.140625" style="23" customWidth="1"/>
    <col min="5" max="5" width="8.8515625" style="290" customWidth="1"/>
    <col min="6" max="8" width="9.140625" style="23" customWidth="1"/>
    <col min="9" max="9" width="11.140625" style="23" customWidth="1"/>
    <col min="10" max="10" width="12.7109375" style="23" customWidth="1"/>
    <col min="11" max="11" width="12.140625" style="23" customWidth="1"/>
    <col min="12" max="16384" width="9.140625" style="23" customWidth="1"/>
  </cols>
  <sheetData>
    <row r="1" spans="1:4" ht="15">
      <c r="A1" s="1" t="s">
        <v>226</v>
      </c>
      <c r="B1" s="1"/>
      <c r="C1" s="1"/>
      <c r="D1" s="1"/>
    </row>
    <row r="2" spans="1:5" s="1" customFormat="1" ht="15">
      <c r="A2" s="288" t="s">
        <v>221</v>
      </c>
      <c r="B2" s="62"/>
      <c r="C2" s="62"/>
      <c r="D2" s="62"/>
      <c r="E2" s="291"/>
    </row>
    <row r="3" spans="2:12" ht="15">
      <c r="B3" s="295" t="s">
        <v>79</v>
      </c>
      <c r="C3" s="297" t="s">
        <v>215</v>
      </c>
      <c r="D3" s="300" t="s">
        <v>78</v>
      </c>
      <c r="E3" s="292"/>
      <c r="F3" s="62"/>
      <c r="G3" s="1"/>
      <c r="H3" s="1"/>
      <c r="I3" s="1"/>
      <c r="J3" s="1"/>
      <c r="K3" s="1"/>
      <c r="L3" s="1"/>
    </row>
    <row r="4" spans="1:12" ht="15">
      <c r="A4" s="1" t="s">
        <v>28</v>
      </c>
      <c r="B4" s="294">
        <v>0.41397849462365593</v>
      </c>
      <c r="C4" s="298">
        <v>0.44623655913978494</v>
      </c>
      <c r="D4" s="301">
        <v>0.13978494623655913</v>
      </c>
      <c r="E4" s="293"/>
      <c r="F4" s="287"/>
      <c r="H4" s="220"/>
      <c r="I4" s="220"/>
      <c r="J4" s="220"/>
      <c r="K4" s="220"/>
      <c r="L4" s="220"/>
    </row>
    <row r="5" spans="1:12" ht="15">
      <c r="A5" s="1" t="s">
        <v>20</v>
      </c>
      <c r="B5" s="294">
        <v>0.47843137254901963</v>
      </c>
      <c r="C5" s="298">
        <v>0.4</v>
      </c>
      <c r="D5" s="301">
        <v>0.12156862745098039</v>
      </c>
      <c r="E5" s="293"/>
      <c r="F5" s="287"/>
      <c r="H5" s="220"/>
      <c r="I5" s="220"/>
      <c r="J5" s="220"/>
      <c r="K5" s="220"/>
      <c r="L5" s="220"/>
    </row>
    <row r="6" spans="1:12" ht="15">
      <c r="A6" s="1" t="s">
        <v>12</v>
      </c>
      <c r="B6" s="294">
        <v>0.5555555555555556</v>
      </c>
      <c r="C6" s="298">
        <v>0.3888888888888889</v>
      </c>
      <c r="D6" s="301">
        <v>0.05555555555555555</v>
      </c>
      <c r="E6" s="293"/>
      <c r="F6" s="287"/>
      <c r="H6" s="220"/>
      <c r="I6" s="220"/>
      <c r="J6" s="220"/>
      <c r="K6" s="220"/>
      <c r="L6" s="220"/>
    </row>
    <row r="7" spans="1:12" ht="15">
      <c r="A7" s="1" t="s">
        <v>220</v>
      </c>
      <c r="B7" s="294">
        <v>0.5738396624472574</v>
      </c>
      <c r="C7" s="298">
        <v>0.3270042194092827</v>
      </c>
      <c r="D7" s="301">
        <v>0.09915611814345991</v>
      </c>
      <c r="E7" s="289" t="s">
        <v>53</v>
      </c>
      <c r="F7" s="287"/>
      <c r="H7" s="220"/>
      <c r="I7" s="220"/>
      <c r="J7" s="220"/>
      <c r="K7" s="220"/>
      <c r="L7" s="220"/>
    </row>
    <row r="8" spans="1:12" ht="15">
      <c r="A8" s="1" t="s">
        <v>21</v>
      </c>
      <c r="B8" s="294">
        <v>0.5776942355889725</v>
      </c>
      <c r="C8" s="298">
        <v>0.40977443609022557</v>
      </c>
      <c r="D8" s="301">
        <v>0.012531328320802004</v>
      </c>
      <c r="E8" s="293"/>
      <c r="F8" s="287"/>
      <c r="H8" s="220"/>
      <c r="I8" s="220"/>
      <c r="J8" s="220"/>
      <c r="K8" s="220"/>
      <c r="L8" s="220"/>
    </row>
    <row r="9" spans="1:12" ht="15">
      <c r="A9" s="1" t="s">
        <v>95</v>
      </c>
      <c r="B9" s="294">
        <v>0.5912087912087912</v>
      </c>
      <c r="C9" s="298">
        <v>0.2175824175824176</v>
      </c>
      <c r="D9" s="301">
        <v>0.1912087912087912</v>
      </c>
      <c r="E9" s="289" t="s">
        <v>53</v>
      </c>
      <c r="F9" s="287"/>
      <c r="H9" s="220"/>
      <c r="I9" s="220"/>
      <c r="J9" s="220"/>
      <c r="K9" s="220"/>
      <c r="L9" s="220"/>
    </row>
    <row r="10" spans="1:12" ht="15">
      <c r="A10" s="1" t="s">
        <v>32</v>
      </c>
      <c r="B10" s="294">
        <v>0.5961538461538461</v>
      </c>
      <c r="C10" s="298">
        <v>0.18269230769230768</v>
      </c>
      <c r="D10" s="301">
        <v>0.22115384615384615</v>
      </c>
      <c r="E10" s="293"/>
      <c r="F10" s="287"/>
      <c r="H10" s="220"/>
      <c r="I10" s="220"/>
      <c r="J10" s="220"/>
      <c r="K10" s="220"/>
      <c r="L10" s="220"/>
    </row>
    <row r="11" spans="1:12" ht="15">
      <c r="A11" s="1" t="s">
        <v>17</v>
      </c>
      <c r="B11" s="294">
        <v>0.6009174311926605</v>
      </c>
      <c r="C11" s="298">
        <v>0.178899082568807</v>
      </c>
      <c r="D11" s="301">
        <v>0.21559633027522937</v>
      </c>
      <c r="E11" s="293"/>
      <c r="F11" s="287"/>
      <c r="H11" s="220"/>
      <c r="I11" s="220"/>
      <c r="J11" s="220"/>
      <c r="K11" s="220"/>
      <c r="L11" s="220"/>
    </row>
    <row r="12" spans="1:12" ht="15">
      <c r="A12" s="1" t="s">
        <v>39</v>
      </c>
      <c r="B12" s="294">
        <v>0.6125304136253041</v>
      </c>
      <c r="C12" s="298">
        <v>0.26338199513381993</v>
      </c>
      <c r="D12" s="301">
        <v>0.12408759124087591</v>
      </c>
      <c r="E12" s="293"/>
      <c r="F12" s="287"/>
      <c r="H12" s="220"/>
      <c r="I12" s="220"/>
      <c r="J12" s="220"/>
      <c r="K12" s="220"/>
      <c r="L12" s="220"/>
    </row>
    <row r="13" spans="1:12" ht="15">
      <c r="A13" s="1" t="s">
        <v>19</v>
      </c>
      <c r="B13" s="294">
        <v>0.6662538699690402</v>
      </c>
      <c r="C13" s="298">
        <v>0.31826625386996904</v>
      </c>
      <c r="D13" s="301">
        <v>0.015479876160990712</v>
      </c>
      <c r="E13" s="293"/>
      <c r="F13" s="287"/>
      <c r="H13" s="220"/>
      <c r="I13" s="220"/>
      <c r="J13" s="220"/>
      <c r="K13" s="220"/>
      <c r="L13" s="220"/>
    </row>
    <row r="14" spans="1:12" ht="15">
      <c r="A14" s="1" t="s">
        <v>35</v>
      </c>
      <c r="B14" s="294">
        <v>0.6979166666666666</v>
      </c>
      <c r="C14" s="298">
        <v>0.2604166666666667</v>
      </c>
      <c r="D14" s="301">
        <v>0.041666666666666664</v>
      </c>
      <c r="E14" s="293"/>
      <c r="F14" s="287"/>
      <c r="H14" s="220"/>
      <c r="I14" s="220"/>
      <c r="J14" s="220"/>
      <c r="K14" s="220"/>
      <c r="L14" s="220"/>
    </row>
    <row r="15" spans="1:12" ht="15">
      <c r="A15" s="1" t="s">
        <v>10</v>
      </c>
      <c r="B15" s="294">
        <v>0.725287356321839</v>
      </c>
      <c r="C15" s="298">
        <v>0.0839080459770115</v>
      </c>
      <c r="D15" s="301">
        <v>0.19080459770114944</v>
      </c>
      <c r="E15" s="293"/>
      <c r="F15" s="287"/>
      <c r="H15" s="220"/>
      <c r="I15" s="220"/>
      <c r="J15" s="220"/>
      <c r="K15" s="220"/>
      <c r="L15" s="220"/>
    </row>
    <row r="16" spans="1:12" ht="15">
      <c r="A16" s="1" t="s">
        <v>14</v>
      </c>
      <c r="B16" s="294">
        <v>0.7272727272727273</v>
      </c>
      <c r="C16" s="298">
        <v>0.045454545454545456</v>
      </c>
      <c r="D16" s="301">
        <v>0.22727272727272727</v>
      </c>
      <c r="E16" s="293"/>
      <c r="F16" s="287"/>
      <c r="H16" s="220"/>
      <c r="I16" s="220"/>
      <c r="J16" s="220"/>
      <c r="K16" s="220"/>
      <c r="L16" s="220"/>
    </row>
    <row r="17" spans="1:12" ht="15">
      <c r="A17" s="1" t="s">
        <v>89</v>
      </c>
      <c r="B17" s="294">
        <v>0.7391304347826086</v>
      </c>
      <c r="C17" s="298">
        <v>0.17391304347826086</v>
      </c>
      <c r="D17" s="301">
        <v>0.08695652173913043</v>
      </c>
      <c r="E17" s="289" t="s">
        <v>53</v>
      </c>
      <c r="F17" s="287"/>
      <c r="H17" s="220"/>
      <c r="I17" s="220"/>
      <c r="J17" s="220"/>
      <c r="K17" s="220"/>
      <c r="L17" s="220"/>
    </row>
    <row r="18" spans="1:12" ht="15">
      <c r="A18" s="1" t="s">
        <v>18</v>
      </c>
      <c r="B18" s="294">
        <v>0.7411347517730497</v>
      </c>
      <c r="C18" s="298">
        <v>0.13829787234042554</v>
      </c>
      <c r="D18" s="301">
        <v>0.12056737588652482</v>
      </c>
      <c r="E18" s="293"/>
      <c r="F18" s="287"/>
      <c r="H18" s="220"/>
      <c r="I18" s="220"/>
      <c r="J18" s="220"/>
      <c r="K18" s="220"/>
      <c r="L18" s="220"/>
    </row>
    <row r="19" spans="1:12" ht="15">
      <c r="A19" s="1" t="s">
        <v>26</v>
      </c>
      <c r="B19" s="294">
        <v>0.7418576598311218</v>
      </c>
      <c r="C19" s="298">
        <v>0.20386007237635706</v>
      </c>
      <c r="D19" s="301">
        <v>0.054282267792521106</v>
      </c>
      <c r="E19" s="293"/>
      <c r="F19" s="287"/>
      <c r="H19" s="220"/>
      <c r="I19" s="220"/>
      <c r="J19" s="220"/>
      <c r="K19" s="220"/>
      <c r="L19" s="220"/>
    </row>
    <row r="20" spans="1:12" ht="15">
      <c r="A20" s="1" t="s">
        <v>15</v>
      </c>
      <c r="B20" s="294">
        <v>0.7430830039525692</v>
      </c>
      <c r="C20" s="298">
        <v>0.1541501976284585</v>
      </c>
      <c r="D20" s="301">
        <v>0.10276679841897234</v>
      </c>
      <c r="E20" s="293"/>
      <c r="F20" s="287"/>
      <c r="H20" s="220"/>
      <c r="I20" s="220"/>
      <c r="J20" s="220"/>
      <c r="K20" s="220"/>
      <c r="L20" s="220"/>
    </row>
    <row r="21" spans="1:12" ht="15">
      <c r="A21" s="1" t="s">
        <v>6</v>
      </c>
      <c r="B21" s="294">
        <v>0.7437185929648241</v>
      </c>
      <c r="C21" s="298">
        <v>0.12116136236739251</v>
      </c>
      <c r="D21" s="301">
        <v>0.13512004466778335</v>
      </c>
      <c r="E21" s="293"/>
      <c r="F21" s="287"/>
      <c r="H21" s="220"/>
      <c r="I21" s="220"/>
      <c r="J21" s="220"/>
      <c r="K21" s="220"/>
      <c r="L21" s="220"/>
    </row>
    <row r="22" spans="1:12" ht="15">
      <c r="A22" s="1" t="s">
        <v>82</v>
      </c>
      <c r="B22" s="294">
        <v>0.7485380116959064</v>
      </c>
      <c r="C22" s="298">
        <v>0.19298245614035087</v>
      </c>
      <c r="D22" s="301">
        <v>0.05847953216374269</v>
      </c>
      <c r="E22" s="289" t="s">
        <v>52</v>
      </c>
      <c r="F22" s="287"/>
      <c r="H22" s="220"/>
      <c r="I22" s="220"/>
      <c r="J22" s="220"/>
      <c r="K22" s="220"/>
      <c r="L22" s="220"/>
    </row>
    <row r="23" spans="1:12" ht="15">
      <c r="A23" s="1" t="s">
        <v>5</v>
      </c>
      <c r="B23" s="294">
        <v>0.7530864197530864</v>
      </c>
      <c r="C23" s="298">
        <v>0.16049382716049382</v>
      </c>
      <c r="D23" s="301">
        <v>0.08641975308641975</v>
      </c>
      <c r="E23" s="293"/>
      <c r="F23" s="287"/>
      <c r="H23" s="220"/>
      <c r="I23" s="220"/>
      <c r="J23" s="220"/>
      <c r="K23" s="220"/>
      <c r="L23" s="220"/>
    </row>
    <row r="24" spans="1:12" ht="15">
      <c r="A24" s="1" t="s">
        <v>4</v>
      </c>
      <c r="B24" s="294">
        <v>0.7663043478260869</v>
      </c>
      <c r="C24" s="298">
        <v>0.20380434782608695</v>
      </c>
      <c r="D24" s="301">
        <v>0.029891304347826088</v>
      </c>
      <c r="E24" s="293"/>
      <c r="F24" s="287"/>
      <c r="H24" s="220"/>
      <c r="I24" s="220"/>
      <c r="J24" s="220"/>
      <c r="K24" s="220"/>
      <c r="L24" s="220"/>
    </row>
    <row r="25" spans="1:12" ht="15">
      <c r="A25" s="1" t="s">
        <v>83</v>
      </c>
      <c r="B25" s="294">
        <v>0.7748344370860927</v>
      </c>
      <c r="C25" s="298">
        <v>0.11258278145695365</v>
      </c>
      <c r="D25" s="301">
        <v>0.10596026490066225</v>
      </c>
      <c r="E25" s="289" t="s">
        <v>52</v>
      </c>
      <c r="F25" s="287"/>
      <c r="H25" s="220"/>
      <c r="I25" s="220"/>
      <c r="J25" s="220"/>
      <c r="K25" s="220"/>
      <c r="L25" s="220"/>
    </row>
    <row r="26" spans="1:12" ht="15">
      <c r="A26" s="1" t="s">
        <v>11</v>
      </c>
      <c r="B26" s="294">
        <v>0.7873471557682084</v>
      </c>
      <c r="C26" s="298">
        <v>0.14726209463051568</v>
      </c>
      <c r="D26" s="301">
        <v>0.06539074960127592</v>
      </c>
      <c r="E26" s="293"/>
      <c r="F26" s="287"/>
      <c r="H26" s="220"/>
      <c r="I26" s="220"/>
      <c r="J26" s="220"/>
      <c r="K26" s="220"/>
      <c r="L26" s="220"/>
    </row>
    <row r="27" spans="1:12" ht="15">
      <c r="A27" s="1" t="s">
        <v>80</v>
      </c>
      <c r="B27" s="294">
        <v>0.8217054263565892</v>
      </c>
      <c r="C27" s="298">
        <v>0.15503875968992248</v>
      </c>
      <c r="D27" s="301">
        <v>0.023255813953488372</v>
      </c>
      <c r="E27" s="289" t="s">
        <v>52</v>
      </c>
      <c r="F27" s="287"/>
      <c r="H27" s="220"/>
      <c r="I27" s="220"/>
      <c r="J27" s="220"/>
      <c r="K27" s="220"/>
      <c r="L27" s="220"/>
    </row>
    <row r="28" spans="1:12" ht="15">
      <c r="A28" s="1" t="s">
        <v>24</v>
      </c>
      <c r="B28" s="294">
        <v>0.8367346938775511</v>
      </c>
      <c r="C28" s="298">
        <v>0.12244897959183673</v>
      </c>
      <c r="D28" s="301">
        <v>0.04081632653061224</v>
      </c>
      <c r="E28" s="293"/>
      <c r="F28" s="287"/>
      <c r="H28" s="220"/>
      <c r="I28" s="220"/>
      <c r="J28" s="220"/>
      <c r="K28" s="220"/>
      <c r="L28" s="220"/>
    </row>
    <row r="29" spans="1:12" ht="15">
      <c r="A29" s="1" t="s">
        <v>98</v>
      </c>
      <c r="B29" s="294">
        <v>0.8888888888888888</v>
      </c>
      <c r="C29" s="298">
        <v>0.1111111111111111</v>
      </c>
      <c r="D29" s="301">
        <v>0</v>
      </c>
      <c r="E29" s="289" t="s">
        <v>51</v>
      </c>
      <c r="F29" s="287"/>
      <c r="H29" s="220"/>
      <c r="I29" s="220"/>
      <c r="J29" s="220"/>
      <c r="K29" s="220"/>
      <c r="L29" s="220"/>
    </row>
    <row r="30" spans="1:12" ht="15">
      <c r="A30" s="1" t="s">
        <v>13</v>
      </c>
      <c r="B30" s="294">
        <v>0.8888888888888888</v>
      </c>
      <c r="C30" s="298">
        <v>0.1111111111111111</v>
      </c>
      <c r="D30" s="301">
        <v>0</v>
      </c>
      <c r="E30" s="293"/>
      <c r="F30" s="287"/>
      <c r="H30" s="220"/>
      <c r="I30" s="220"/>
      <c r="J30" s="220"/>
      <c r="K30" s="220"/>
      <c r="L30" s="220"/>
    </row>
    <row r="31" spans="2:5" ht="15">
      <c r="B31" s="287"/>
      <c r="C31" s="287"/>
      <c r="D31" s="287"/>
      <c r="E31" s="293"/>
    </row>
    <row r="32" spans="1:5" ht="15">
      <c r="A32" s="1" t="s">
        <v>45</v>
      </c>
      <c r="B32" s="296">
        <v>0.6911615570637335</v>
      </c>
      <c r="C32" s="299">
        <v>0.216943599344723</v>
      </c>
      <c r="D32" s="302">
        <v>0.0917388251813714</v>
      </c>
      <c r="E32" s="293"/>
    </row>
    <row r="33" ht="15">
      <c r="A33" s="32" t="s">
        <v>222</v>
      </c>
    </row>
  </sheetData>
  <sheetProtection/>
  <printOptions/>
  <pageMargins left="0.7" right="0.7" top="0.75" bottom="0.75" header="0.3" footer="0.3"/>
  <pageSetup horizontalDpi="600" verticalDpi="600" orientation="portrait" paperSize="9" r:id="rId1"/>
  <ignoredErrors>
    <ignoredError sqref="E22 E27 E29 E25 E17 E7:E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Deftones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Graziella</dc:creator>
  <cp:keywords/>
  <dc:description/>
  <cp:lastModifiedBy>Graziella</cp:lastModifiedBy>
  <cp:lastPrinted>2014-04-18T14:46:42Z</cp:lastPrinted>
  <dcterms:created xsi:type="dcterms:W3CDTF">2014-03-05T11:09:12Z</dcterms:created>
  <dcterms:modified xsi:type="dcterms:W3CDTF">2014-04-28T21:05:14Z</dcterms:modified>
  <cp:category/>
  <cp:version/>
  <cp:contentType/>
  <cp:contentStatus/>
</cp:coreProperties>
</file>